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116" windowWidth="1752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<sst xmlns="http://schemas.openxmlformats.org/spreadsheetml/2006/main" count="236" uniqueCount="177">
  <si>
    <t>Sev. Oosterwijck (Huygens Longitude)</t>
  </si>
  <si>
    <t>120.9 24.5</t>
  </si>
  <si>
    <t>D-?W</t>
  </si>
  <si>
    <t>Claude Pascal to Paris</t>
  </si>
  <si>
    <t>Salomon Coster (to Paris with Hanet)</t>
  </si>
  <si>
    <t>D-ØW</t>
  </si>
  <si>
    <t>D-Ø1W</t>
  </si>
  <si>
    <t>D-Ø2W</t>
  </si>
  <si>
    <t xml:space="preserve">Huygens C. </t>
  </si>
  <si>
    <t>Huygens</t>
  </si>
  <si>
    <t>Seconds pendulum and display, Weight driven</t>
  </si>
  <si>
    <t>half-Seconds' pendulum and display, Weight driven</t>
  </si>
  <si>
    <t>Huygens C. "Horologium" (1658), Figure</t>
  </si>
  <si>
    <t>Huygens' Oeuvres 1662-1663</t>
  </si>
  <si>
    <t>Seconds' pendulum and display, Weight driven</t>
  </si>
  <si>
    <r>
      <t xml:space="preserve">                                                    PENDULUM WEIGHT-CLOCKS                                                        </t>
    </r>
    <r>
      <rPr>
        <b/>
        <sz val="8"/>
        <color indexed="8"/>
        <rFont val="Verdana"/>
        <family val="2"/>
      </rPr>
      <t xml:space="preserve">                                            </t>
    </r>
    <r>
      <rPr>
        <b/>
        <sz val="8"/>
        <color indexed="10"/>
        <rFont val="Verdana"/>
        <family val="0"/>
      </rPr>
      <t xml:space="preserve">Feature first noted </t>
    </r>
    <r>
      <rPr>
        <b/>
        <sz val="8"/>
        <color indexed="11"/>
        <rFont val="Verdana"/>
        <family val="0"/>
      </rPr>
      <t xml:space="preserve">                                             </t>
    </r>
    <r>
      <rPr>
        <b/>
        <sz val="8"/>
        <color indexed="48"/>
        <rFont val="Verdana"/>
        <family val="0"/>
      </rPr>
      <t xml:space="preserve">Primary Sources </t>
    </r>
    <r>
      <rPr>
        <b/>
        <sz val="8"/>
        <color indexed="11"/>
        <rFont val="Verdana"/>
        <family val="0"/>
      </rPr>
      <t xml:space="preserve">  </t>
    </r>
    <r>
      <rPr>
        <b/>
        <sz val="8"/>
        <color indexed="44"/>
        <rFont val="Verdana"/>
        <family val="0"/>
      </rPr>
      <t xml:space="preserve">                                      </t>
    </r>
    <r>
      <rPr>
        <b/>
        <sz val="8"/>
        <color indexed="57"/>
        <rFont val="Verdana"/>
        <family val="0"/>
      </rPr>
      <t>Commonality with Coster</t>
    </r>
    <r>
      <rPr>
        <b/>
        <sz val="8"/>
        <color indexed="45"/>
        <rFont val="Verdana"/>
        <family val="0"/>
      </rPr>
      <t xml:space="preserve">  </t>
    </r>
    <r>
      <rPr>
        <b/>
        <sz val="8"/>
        <color indexed="12"/>
        <rFont val="Verdana"/>
        <family val="0"/>
      </rPr>
      <t xml:space="preserve">                                                  </t>
    </r>
    <r>
      <rPr>
        <b/>
        <sz val="8"/>
        <color indexed="45"/>
        <rFont val="Verdana"/>
        <family val="0"/>
      </rPr>
      <t xml:space="preserve"> Data Deduced </t>
    </r>
    <r>
      <rPr>
        <b/>
        <sz val="8"/>
        <color indexed="53"/>
        <rFont val="Verdana"/>
        <family val="0"/>
      </rPr>
      <t xml:space="preserve">                                ?Reconstructions                                              </t>
    </r>
    <r>
      <rPr>
        <b/>
        <sz val="8"/>
        <color indexed="45"/>
        <rFont val="Verdana"/>
        <family val="0"/>
      </rPr>
      <t xml:space="preserve">  </t>
    </r>
    <r>
      <rPr>
        <b/>
        <sz val="8"/>
        <rFont val="Verdana"/>
        <family val="0"/>
      </rPr>
      <t xml:space="preserve"> Data Confirmed                               </t>
    </r>
  </si>
  <si>
    <t>Salomon Coster (Huygens'OP gear)</t>
  </si>
  <si>
    <t>Christiaan Huygens (Theoretical)</t>
  </si>
  <si>
    <t>Salomon Coster (Huygens' prototype)</t>
  </si>
  <si>
    <t>min</t>
  </si>
  <si>
    <t>KP Belmont Report 25-03-1994</t>
  </si>
  <si>
    <t>no MP</t>
  </si>
  <si>
    <t>min</t>
  </si>
  <si>
    <t>TYPE</t>
  </si>
  <si>
    <t xml:space="preserve">ENGLAND - </t>
  </si>
  <si>
    <t>FRANCE -</t>
  </si>
  <si>
    <t xml:space="preserve">HOLLAND - </t>
  </si>
  <si>
    <t>Isaac Thuret</t>
  </si>
  <si>
    <t>private</t>
  </si>
  <si>
    <t>W mm - Plates</t>
  </si>
  <si>
    <t>distance mm</t>
  </si>
  <si>
    <t>HMV</t>
  </si>
  <si>
    <t>T mm Thickness</t>
  </si>
  <si>
    <t>round</t>
  </si>
  <si>
    <t>square</t>
  </si>
  <si>
    <t>Intermediate</t>
  </si>
  <si>
    <t>H mm - outside</t>
  </si>
  <si>
    <t>G1 first wheel</t>
  </si>
  <si>
    <t>P-inter</t>
  </si>
  <si>
    <t>W-inter</t>
  </si>
  <si>
    <t>P-Pin-wheel</t>
  </si>
  <si>
    <t>Pin-wheel</t>
  </si>
  <si>
    <t>P-Warning</t>
  </si>
  <si>
    <t>Warning-wheel</t>
  </si>
  <si>
    <t>beats per min</t>
  </si>
  <si>
    <t>S1 first-wheel</t>
  </si>
  <si>
    <t>max</t>
  </si>
  <si>
    <t>avg</t>
  </si>
  <si>
    <t>MOVEMENT</t>
  </si>
  <si>
    <t>H mm - Plates</t>
  </si>
  <si>
    <t>Escape-pinion</t>
  </si>
  <si>
    <t>Escape-wheel</t>
  </si>
  <si>
    <t>P-Inter</t>
  </si>
  <si>
    <t>P-Fly</t>
  </si>
  <si>
    <t>pillars</t>
  </si>
  <si>
    <t>TRAIN Wheels</t>
  </si>
  <si>
    <t xml:space="preserve"> ID (Chronology)</t>
  </si>
  <si>
    <t>HRS.DURATION</t>
  </si>
  <si>
    <t>CASE</t>
  </si>
  <si>
    <t>H mm - inside</t>
  </si>
  <si>
    <t>D mm - depth</t>
  </si>
  <si>
    <t>BIBLIOGRAPHY</t>
  </si>
  <si>
    <t>SOURCE</t>
  </si>
  <si>
    <t>Huygens C. "Horologium Oscillatorium" (1673),  Fig.1, pp.14-20 -being his original 1657  design</t>
  </si>
  <si>
    <t>Sothebys NY, 13 Oct.2004, "Time Museum", Pt.4,Vol.1,lot 518</t>
  </si>
  <si>
    <t>turned</t>
  </si>
  <si>
    <t>turned</t>
  </si>
  <si>
    <t>n/k</t>
  </si>
  <si>
    <t>Johannes van CEULEN Hagae Hollandiae</t>
  </si>
  <si>
    <t>Johannes van CEULEN Hagae Hollandiae</t>
  </si>
  <si>
    <t>Antonius Hoevenaer, Fecit Leydae</t>
  </si>
  <si>
    <t>SECOND RING mm</t>
  </si>
  <si>
    <t>Greenwich</t>
  </si>
  <si>
    <t>Kassel</t>
  </si>
  <si>
    <t>nominal length cms</t>
  </si>
  <si>
    <t>n</t>
  </si>
  <si>
    <t>private</t>
  </si>
  <si>
    <t>THOMAS TOMPION</t>
  </si>
  <si>
    <t>THOMAS TOMPION</t>
  </si>
  <si>
    <t>?</t>
  </si>
  <si>
    <t>Jan van Call Neomagen 1657 (?)</t>
  </si>
  <si>
    <t>BM</t>
  </si>
  <si>
    <t>Sotheby's London, 16 Oct 1986, lot1.28</t>
  </si>
  <si>
    <t>F-1W</t>
  </si>
  <si>
    <t>F-2W</t>
  </si>
  <si>
    <t>F-3W</t>
  </si>
  <si>
    <t>E-xW</t>
  </si>
  <si>
    <r>
      <t xml:space="preserve">Davis Mell </t>
    </r>
    <r>
      <rPr>
        <sz val="8"/>
        <color indexed="57"/>
        <rFont val="Verdana"/>
        <family val="0"/>
      </rPr>
      <t xml:space="preserve">- </t>
    </r>
    <r>
      <rPr>
        <sz val="8"/>
        <color indexed="45"/>
        <rFont val="Verdana"/>
        <family val="0"/>
      </rPr>
      <t>by Ahasuerus Fromanteel?</t>
    </r>
  </si>
  <si>
    <t>CHAPTER RING diam. mm</t>
  </si>
  <si>
    <t>Annulus mm</t>
  </si>
  <si>
    <t>Arch</t>
  </si>
  <si>
    <t>split-frontplate, roller-cage verge suspension, B&amp;S-MP, original-case,</t>
  </si>
  <si>
    <t>MINUTE hand mm</t>
  </si>
  <si>
    <t>regulator</t>
  </si>
  <si>
    <t>regulator</t>
  </si>
  <si>
    <t>BM</t>
  </si>
  <si>
    <t>striking</t>
  </si>
  <si>
    <t>striking</t>
  </si>
  <si>
    <t>Zeeman J, "De Nederlandse Staande Klok", pp.266-268.</t>
  </si>
  <si>
    <t>M-ZC</t>
  </si>
  <si>
    <t>striking</t>
  </si>
  <si>
    <t>Zeeman J, "De Nederlandse Staande Klok", pp.200-201,</t>
  </si>
  <si>
    <t>cf. Zeeman Op.Cit., pp.200-201</t>
  </si>
  <si>
    <t>Ø</t>
  </si>
  <si>
    <t>Mth</t>
  </si>
  <si>
    <t>ditto</t>
  </si>
  <si>
    <t>ringed</t>
  </si>
  <si>
    <t>?Arch</t>
  </si>
  <si>
    <t>square</t>
  </si>
  <si>
    <t>Severijn Oosterwijck</t>
  </si>
  <si>
    <t>Private</t>
  </si>
  <si>
    <t>MHV</t>
  </si>
  <si>
    <t>M-BL</t>
  </si>
  <si>
    <t>Ahasuerus Fromanteel</t>
  </si>
  <si>
    <t>MHS Oxf</t>
  </si>
  <si>
    <t xml:space="preserve">Belmont </t>
  </si>
  <si>
    <t>ditto</t>
  </si>
  <si>
    <t>ditto</t>
  </si>
  <si>
    <t>Ahasuerus Fromanteel</t>
  </si>
  <si>
    <t>Edward East</t>
  </si>
  <si>
    <t>WEIGHTS</t>
  </si>
  <si>
    <t>HOUR hand mm</t>
  </si>
  <si>
    <t>165?</t>
  </si>
  <si>
    <t>1660?</t>
  </si>
  <si>
    <t>Birch T. "History of the Royal Society" 1756, p.98. Dereham Rev.W. 1696</t>
  </si>
  <si>
    <t>RS gift by Bishop of Exeter Dr.Seth Ward commemorating Lawrence Rooke (d.26-6-1661)</t>
  </si>
  <si>
    <t>KP Private Report 25-07-2003</t>
  </si>
  <si>
    <t>Ahasuerus Fromanteel</t>
  </si>
  <si>
    <t>1661/2</t>
  </si>
  <si>
    <t>Brass Case  - presently this clock is under review at the British Museum</t>
  </si>
  <si>
    <t>D-xW</t>
  </si>
  <si>
    <r>
      <t>1-sec</t>
    </r>
    <r>
      <rPr>
        <sz val="8"/>
        <color indexed="10"/>
        <rFont val="Verdana"/>
        <family val="0"/>
      </rPr>
      <t xml:space="preserve">; </t>
    </r>
    <r>
      <rPr>
        <sz val="8"/>
        <rFont val="Verdana"/>
        <family val="0"/>
      </rPr>
      <t>Verge</t>
    </r>
    <r>
      <rPr>
        <sz val="8"/>
        <color indexed="10"/>
        <rFont val="Verdana"/>
        <family val="0"/>
      </rPr>
      <t xml:space="preserve">: B&amp;S-MP, </t>
    </r>
    <r>
      <rPr>
        <sz val="8"/>
        <color indexed="53"/>
        <rFont val="Verdana"/>
        <family val="0"/>
      </rPr>
      <t>?x-beat 1664, ?anchor 1670, ?Dial, ?Equation-Rings, ?Tidal ring</t>
    </r>
  </si>
  <si>
    <r>
      <t>1.25sec</t>
    </r>
    <r>
      <rPr>
        <sz val="8"/>
        <color indexed="10"/>
        <rFont val="Verdana"/>
        <family val="0"/>
      </rPr>
      <t>; Verge</t>
    </r>
  </si>
  <si>
    <r>
      <t>1.33sec</t>
    </r>
    <r>
      <rPr>
        <sz val="8"/>
        <color indexed="10"/>
        <rFont val="Verdana"/>
        <family val="0"/>
      </rPr>
      <t>; Verge</t>
    </r>
  </si>
  <si>
    <t>alternate verge train 1.33 sec pendulum</t>
  </si>
  <si>
    <t>alternate verge train 1.25 sec pendulum</t>
  </si>
  <si>
    <t>Whitestone S, "The Identification and Attribution of CH's First Pendulum Clock", Antiquarian Horology.Dec.2008, pp.201-222</t>
  </si>
  <si>
    <t>prototype?</t>
  </si>
  <si>
    <t>AF-pendulum, Triple-Posted Frame, 3hr Greatwheel, 1/4 countwheel, carillon, carousel,</t>
  </si>
  <si>
    <t>Drop per 24hrs - cms</t>
  </si>
  <si>
    <t>Drop 30hrs - cms</t>
  </si>
  <si>
    <t>Isaac Thuret</t>
  </si>
  <si>
    <t>private</t>
  </si>
  <si>
    <t>ITALY -</t>
  </si>
  <si>
    <t>GERMANY -</t>
  </si>
  <si>
    <t>estimated date</t>
  </si>
  <si>
    <t>shape</t>
  </si>
  <si>
    <t>Collection</t>
  </si>
  <si>
    <t>DIAL</t>
  </si>
  <si>
    <t>Centre-pinion</t>
  </si>
  <si>
    <t>Centre-wheel</t>
  </si>
  <si>
    <t>Contrate-=pinion</t>
  </si>
  <si>
    <t>minute-wheel</t>
  </si>
  <si>
    <t>reverse-wheel</t>
  </si>
  <si>
    <t>reverse-pinion</t>
  </si>
  <si>
    <t>hour-wheel</t>
  </si>
  <si>
    <t>W mm -</t>
  </si>
  <si>
    <t>Contrate-wheel</t>
  </si>
  <si>
    <t>H mm</t>
  </si>
  <si>
    <t>W mm</t>
  </si>
  <si>
    <t>GOING TRAIN.</t>
  </si>
  <si>
    <t>REMARKS</t>
  </si>
  <si>
    <t>MOTION-WORK</t>
  </si>
  <si>
    <t>STRIKE TRAIN</t>
  </si>
  <si>
    <t>PENDULUM</t>
  </si>
  <si>
    <t>compound pendulum &gt;1661, ?Brouncker inscription 1663</t>
  </si>
  <si>
    <t>HMV, Vol.2, Part II, pp.810-811, nr. F2; Exhib.nr.36, "Octrooi op de tijd" Museum Boerhaave, Leiden, 1979</t>
  </si>
  <si>
    <t>MBL</t>
  </si>
  <si>
    <t>n</t>
  </si>
  <si>
    <t>n</t>
  </si>
  <si>
    <t>ditto -deduced original train</t>
  </si>
  <si>
    <r>
      <t xml:space="preserve">Lot 94, Christie's Amst., July 1998, Prof.Dr.Koolen Coll., alarm removed, </t>
    </r>
    <r>
      <rPr>
        <sz val="8"/>
        <color indexed="53"/>
        <rFont val="Verdana"/>
        <family val="0"/>
      </rPr>
      <t>?his case</t>
    </r>
    <r>
      <rPr>
        <sz val="8"/>
        <rFont val="Verdana"/>
        <family val="0"/>
      </rPr>
      <t>,</t>
    </r>
  </si>
  <si>
    <t>key-squares pinned over arbors, round dial, set-strike on dial, 20 pins, skeleton CR</t>
  </si>
  <si>
    <r>
      <t xml:space="preserve">Relic: pull-wind, 13 pins to pinwheel, </t>
    </r>
    <r>
      <rPr>
        <sz val="8"/>
        <color indexed="53"/>
        <rFont val="Verdana"/>
        <family val="0"/>
      </rPr>
      <t>?converted to anchor ?1-sec.pendulum,</t>
    </r>
  </si>
  <si>
    <t>pull-wind, anchor esc., 2-sec.pendulum,</t>
  </si>
  <si>
    <t>pull-wind,verge esc., long pendulum, separated backplates</t>
  </si>
  <si>
    <t>turned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</si>
</sst>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Verdana"/>
      <family val="2"/>
    </font>
    <font>
      <sz val="8"/>
      <color indexed="55"/>
      <name val="Verdana"/>
      <family val="2"/>
    </font>
    <font>
      <sz val="8"/>
      <name val="Verdana"/>
      <family val="0"/>
    </font>
    <font>
      <sz val="8"/>
      <name val="Calibri"/>
      <family val="2"/>
    </font>
    <font>
      <b/>
      <sz val="8"/>
      <color indexed="8"/>
      <name val="Verdana"/>
      <family val="2"/>
    </font>
    <font>
      <b/>
      <sz val="8"/>
      <color indexed="55"/>
      <name val="Verdana"/>
      <family val="0"/>
    </font>
    <font>
      <sz val="8"/>
      <color indexed="10"/>
      <name val="Verdana"/>
      <family val="0"/>
    </font>
    <font>
      <sz val="8"/>
      <color indexed="57"/>
      <name val="Verdana"/>
      <family val="0"/>
    </font>
    <font>
      <b/>
      <sz val="8"/>
      <color indexed="10"/>
      <name val="Verdana"/>
      <family val="0"/>
    </font>
    <font>
      <b/>
      <sz val="8"/>
      <color indexed="11"/>
      <name val="Verdana"/>
      <family val="0"/>
    </font>
    <font>
      <b/>
      <sz val="8"/>
      <color indexed="44"/>
      <name val="Verdana"/>
      <family val="0"/>
    </font>
    <font>
      <sz val="8"/>
      <color indexed="40"/>
      <name val="Verdana"/>
      <family val="0"/>
    </font>
    <font>
      <b/>
      <sz val="8"/>
      <color indexed="12"/>
      <name val="Verdana"/>
      <family val="0"/>
    </font>
    <font>
      <b/>
      <sz val="9"/>
      <color indexed="8"/>
      <name val="Verdana"/>
      <family val="0"/>
    </font>
    <font>
      <sz val="8"/>
      <color indexed="53"/>
      <name val="Verdana"/>
      <family val="0"/>
    </font>
    <font>
      <b/>
      <sz val="8"/>
      <color indexed="53"/>
      <name val="Verdana"/>
      <family val="0"/>
    </font>
    <font>
      <sz val="8"/>
      <color indexed="46"/>
      <name val="Verdana"/>
      <family val="0"/>
    </font>
    <font>
      <sz val="8"/>
      <color indexed="45"/>
      <name val="Verdana"/>
      <family val="0"/>
    </font>
    <font>
      <b/>
      <sz val="8"/>
      <color indexed="45"/>
      <name val="Verdana"/>
      <family val="0"/>
    </font>
    <font>
      <b/>
      <sz val="8"/>
      <name val="Verdana"/>
      <family val="0"/>
    </font>
    <font>
      <b/>
      <sz val="8"/>
      <color indexed="48"/>
      <name val="Verdana"/>
      <family val="0"/>
    </font>
    <font>
      <b/>
      <sz val="8"/>
      <color indexed="57"/>
      <name val="Verdana"/>
      <family val="0"/>
    </font>
    <font>
      <sz val="8"/>
      <color indexed="4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9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1" fillId="29" borderId="7" applyNumberFormat="0" applyFont="0" applyAlignment="0" applyProtection="0"/>
    <xf numFmtId="0" fontId="52" fillId="24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6" fillId="0" borderId="0" xfId="53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textRotation="90"/>
    </xf>
    <xf numFmtId="0" fontId="9" fillId="0" borderId="0" xfId="0" applyFont="1" applyFill="1" applyBorder="1" applyAlignment="1">
      <alignment horizontal="left" textRotation="90"/>
    </xf>
    <xf numFmtId="0" fontId="10" fillId="0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 textRotation="90"/>
    </xf>
    <xf numFmtId="0" fontId="6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 textRotation="90"/>
    </xf>
    <xf numFmtId="0" fontId="9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/>
    </xf>
    <xf numFmtId="0" fontId="9" fillId="24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 vertical="top" wrapText="1"/>
    </xf>
    <xf numFmtId="0" fontId="4" fillId="3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textRotation="90"/>
    </xf>
    <xf numFmtId="0" fontId="6" fillId="0" borderId="0" xfId="0" applyNumberFormat="1" applyFont="1" applyFill="1" applyBorder="1" applyAlignment="1">
      <alignment horizontal="center" vertical="center"/>
    </xf>
    <xf numFmtId="0" fontId="10" fillId="24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9" fillId="24" borderId="0" xfId="0" applyNumberFormat="1" applyFont="1" applyFill="1" applyBorder="1" applyAlignment="1">
      <alignment horizontal="left"/>
    </xf>
    <xf numFmtId="0" fontId="9" fillId="24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textRotation="90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2" fillId="24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01"/>
  <sheetViews>
    <sheetView tabSelected="1" zoomScalePageLayoutView="0" workbookViewId="0" topLeftCell="A1">
      <pane xSplit="2" ySplit="1" topLeftCell="AR2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G41" sqref="BG41"/>
    </sheetView>
  </sheetViews>
  <sheetFormatPr defaultColWidth="9.140625" defaultRowHeight="15"/>
  <cols>
    <col min="1" max="1" width="30.00390625" style="1" customWidth="1"/>
    <col min="2" max="2" width="8.00390625" style="9" customWidth="1"/>
    <col min="3" max="3" width="7.28125" style="1" customWidth="1"/>
    <col min="4" max="4" width="4.7109375" style="1" customWidth="1"/>
    <col min="5" max="5" width="8.140625" style="3" customWidth="1"/>
    <col min="6" max="6" width="3.00390625" style="2" customWidth="1"/>
    <col min="7" max="7" width="3.7109375" style="1" customWidth="1"/>
    <col min="8" max="8" width="3.00390625" style="1" customWidth="1"/>
    <col min="9" max="9" width="4.140625" style="1" customWidth="1"/>
    <col min="10" max="10" width="3.8515625" style="1" customWidth="1"/>
    <col min="11" max="11" width="2.00390625" style="9" customWidth="1"/>
    <col min="12" max="12" width="3.8515625" style="1" customWidth="1"/>
    <col min="13" max="13" width="3.00390625" style="1" customWidth="1"/>
    <col min="14" max="14" width="3.7109375" style="1" customWidth="1"/>
    <col min="15" max="15" width="3.140625" style="1" customWidth="1"/>
    <col min="16" max="16" width="3.28125" style="1" customWidth="1"/>
    <col min="17" max="17" width="3.140625" style="1" customWidth="1"/>
    <col min="18" max="18" width="3.00390625" style="1" customWidth="1"/>
    <col min="19" max="19" width="2.7109375" style="1" customWidth="1"/>
    <col min="20" max="20" width="2.8515625" style="1" customWidth="1"/>
    <col min="21" max="21" width="1.8515625" style="9" customWidth="1"/>
    <col min="22" max="22" width="4.28125" style="31" customWidth="1"/>
    <col min="23" max="23" width="5.8515625" style="1" customWidth="1"/>
    <col min="24" max="24" width="2.00390625" style="9" customWidth="1"/>
    <col min="25" max="26" width="3.00390625" style="1" customWidth="1"/>
    <col min="27" max="27" width="2.8515625" style="1" customWidth="1"/>
    <col min="28" max="28" width="3.00390625" style="1" customWidth="1"/>
    <col min="29" max="29" width="2.00390625" style="9" customWidth="1"/>
    <col min="30" max="30" width="3.28125" style="1" customWidth="1"/>
    <col min="31" max="31" width="3.140625" style="1" customWidth="1"/>
    <col min="32" max="32" width="3.28125" style="1" customWidth="1"/>
    <col min="33" max="33" width="2.7109375" style="1" customWidth="1"/>
    <col min="34" max="34" width="3.421875" style="1" customWidth="1"/>
    <col min="35" max="35" width="2.28125" style="1" customWidth="1"/>
    <col min="36" max="36" width="3.421875" style="1" customWidth="1"/>
    <col min="37" max="37" width="3.00390625" style="1" customWidth="1"/>
    <col min="38" max="38" width="2.00390625" style="9" customWidth="1"/>
    <col min="39" max="39" width="3.7109375" style="1" customWidth="1"/>
    <col min="40" max="40" width="4.00390625" style="1" customWidth="1"/>
    <col min="41" max="41" width="6.00390625" style="1" customWidth="1"/>
    <col min="42" max="42" width="5.28125" style="1" customWidth="1"/>
    <col min="43" max="44" width="4.00390625" style="1" customWidth="1"/>
    <col min="45" max="45" width="3.28125" style="1" customWidth="1"/>
    <col min="46" max="46" width="2.28125" style="9" customWidth="1"/>
    <col min="47" max="47" width="3.8515625" style="1" customWidth="1"/>
    <col min="48" max="49" width="4.00390625" style="1" customWidth="1"/>
    <col min="50" max="50" width="3.8515625" style="1" customWidth="1"/>
    <col min="51" max="51" width="3.140625" style="1" customWidth="1"/>
    <col min="52" max="52" width="5.28125" style="1" customWidth="1"/>
    <col min="53" max="53" width="3.421875" style="9" customWidth="1"/>
    <col min="54" max="54" width="5.140625" style="1" customWidth="1"/>
    <col min="55" max="55" width="4.140625" style="1" customWidth="1"/>
    <col min="56" max="56" width="3.8515625" style="1" customWidth="1"/>
    <col min="57" max="57" width="3.7109375" style="1" customWidth="1"/>
    <col min="58" max="58" width="5.421875" style="1" customWidth="1"/>
    <col min="59" max="59" width="60.421875" style="1" customWidth="1"/>
    <col min="60" max="60" width="72.140625" style="1" customWidth="1"/>
    <col min="61" max="16384" width="9.140625" style="1" customWidth="1"/>
  </cols>
  <sheetData>
    <row r="1" spans="1:61" s="6" customFormat="1" ht="98.25" customHeight="1">
      <c r="A1" s="23" t="s">
        <v>15</v>
      </c>
      <c r="B1" s="10" t="s">
        <v>56</v>
      </c>
      <c r="C1" s="6" t="s">
        <v>147</v>
      </c>
      <c r="D1" s="6" t="s">
        <v>145</v>
      </c>
      <c r="E1" s="6" t="s">
        <v>23</v>
      </c>
      <c r="F1" s="7" t="s">
        <v>55</v>
      </c>
      <c r="G1" s="7" t="s">
        <v>57</v>
      </c>
      <c r="H1" s="7" t="s">
        <v>120</v>
      </c>
      <c r="I1" s="7" t="s">
        <v>139</v>
      </c>
      <c r="J1" s="7" t="s">
        <v>140</v>
      </c>
      <c r="K1" s="12" t="s">
        <v>160</v>
      </c>
      <c r="L1" s="6" t="s">
        <v>37</v>
      </c>
      <c r="M1" s="6" t="s">
        <v>38</v>
      </c>
      <c r="N1" s="6" t="s">
        <v>39</v>
      </c>
      <c r="O1" s="6" t="s">
        <v>149</v>
      </c>
      <c r="P1" s="6" t="s">
        <v>150</v>
      </c>
      <c r="Q1" s="6" t="s">
        <v>151</v>
      </c>
      <c r="R1" s="6" t="s">
        <v>157</v>
      </c>
      <c r="S1" s="6" t="s">
        <v>50</v>
      </c>
      <c r="T1" s="6" t="s">
        <v>51</v>
      </c>
      <c r="U1" s="12" t="s">
        <v>164</v>
      </c>
      <c r="V1" s="28" t="s">
        <v>44</v>
      </c>
      <c r="W1" s="6" t="s">
        <v>74</v>
      </c>
      <c r="X1" s="12" t="s">
        <v>162</v>
      </c>
      <c r="Y1" s="6" t="s">
        <v>152</v>
      </c>
      <c r="Z1" s="6" t="s">
        <v>153</v>
      </c>
      <c r="AA1" s="6" t="s">
        <v>154</v>
      </c>
      <c r="AB1" s="6" t="s">
        <v>155</v>
      </c>
      <c r="AC1" s="12" t="s">
        <v>163</v>
      </c>
      <c r="AD1" s="6" t="s">
        <v>45</v>
      </c>
      <c r="AE1" s="6" t="s">
        <v>40</v>
      </c>
      <c r="AF1" s="6" t="s">
        <v>41</v>
      </c>
      <c r="AG1" s="6" t="s">
        <v>42</v>
      </c>
      <c r="AH1" s="6" t="s">
        <v>43</v>
      </c>
      <c r="AI1" s="6" t="s">
        <v>52</v>
      </c>
      <c r="AJ1" s="6" t="s">
        <v>35</v>
      </c>
      <c r="AK1" s="6" t="s">
        <v>53</v>
      </c>
      <c r="AL1" s="12" t="s">
        <v>148</v>
      </c>
      <c r="AM1" s="6" t="s">
        <v>158</v>
      </c>
      <c r="AN1" s="6" t="s">
        <v>159</v>
      </c>
      <c r="AO1" s="40" t="s">
        <v>88</v>
      </c>
      <c r="AP1" s="40" t="s">
        <v>89</v>
      </c>
      <c r="AQ1" s="40" t="s">
        <v>121</v>
      </c>
      <c r="AR1" s="40" t="s">
        <v>92</v>
      </c>
      <c r="AS1" s="40" t="s">
        <v>71</v>
      </c>
      <c r="AT1" s="12" t="s">
        <v>48</v>
      </c>
      <c r="AU1" s="6" t="s">
        <v>49</v>
      </c>
      <c r="AV1" s="6" t="s">
        <v>29</v>
      </c>
      <c r="AW1" s="6" t="s">
        <v>32</v>
      </c>
      <c r="AX1" s="6" t="s">
        <v>30</v>
      </c>
      <c r="AY1" s="6" t="s">
        <v>54</v>
      </c>
      <c r="AZ1" s="6" t="s">
        <v>146</v>
      </c>
      <c r="BA1" s="12" t="s">
        <v>58</v>
      </c>
      <c r="BB1" s="6" t="s">
        <v>36</v>
      </c>
      <c r="BC1" s="6" t="s">
        <v>156</v>
      </c>
      <c r="BD1" s="6" t="s">
        <v>59</v>
      </c>
      <c r="BE1" s="6" t="s">
        <v>159</v>
      </c>
      <c r="BF1" s="6" t="s">
        <v>60</v>
      </c>
      <c r="BG1" s="7" t="s">
        <v>161</v>
      </c>
      <c r="BH1" s="7" t="s">
        <v>61</v>
      </c>
      <c r="BI1" s="7" t="s">
        <v>62</v>
      </c>
    </row>
    <row r="2" spans="1:61" s="5" customFormat="1" ht="10.5">
      <c r="A2" s="22" t="s">
        <v>46</v>
      </c>
      <c r="B2" s="11"/>
      <c r="D2" s="5">
        <f>MAX(D6:D6)</f>
        <v>1656</v>
      </c>
      <c r="F2" s="5">
        <f>MAX(F6:F28)</f>
        <v>5</v>
      </c>
      <c r="G2" s="5">
        <f>MAX(G6:G28)</f>
        <v>336</v>
      </c>
      <c r="K2" s="11"/>
      <c r="L2" s="5">
        <f>MAX(L6:L28)</f>
        <v>120</v>
      </c>
      <c r="M2" s="5">
        <f>MAX(M6:M28)</f>
        <v>8</v>
      </c>
      <c r="N2" s="5">
        <f>MAX(N6:N28)</f>
        <v>120</v>
      </c>
      <c r="O2" s="5">
        <f aca="true" t="shared" si="0" ref="O2:T2">MAX(O6:O28)</f>
        <v>8</v>
      </c>
      <c r="P2" s="5">
        <f t="shared" si="0"/>
        <v>96</v>
      </c>
      <c r="Q2" s="5">
        <f t="shared" si="0"/>
        <v>8</v>
      </c>
      <c r="R2" s="5">
        <f t="shared" si="0"/>
        <v>80</v>
      </c>
      <c r="S2" s="5">
        <f t="shared" si="0"/>
        <v>24</v>
      </c>
      <c r="T2" s="5">
        <f t="shared" si="0"/>
        <v>30</v>
      </c>
      <c r="U2" s="11"/>
      <c r="V2" s="5">
        <f>MAX(V6:V28)</f>
        <v>120</v>
      </c>
      <c r="W2" s="5">
        <f>MAX(W6:W28)</f>
        <v>397.7</v>
      </c>
      <c r="X2" s="11"/>
      <c r="Y2" s="5">
        <f>MAX(Y6:Y28)</f>
        <v>36</v>
      </c>
      <c r="Z2" s="5">
        <f>MAX(Z6:Z28)</f>
        <v>6</v>
      </c>
      <c r="AA2" s="5">
        <f>MAX(AA6:AA28)</f>
        <v>36</v>
      </c>
      <c r="AB2" s="5">
        <f>MAX(AB6:AB28)</f>
        <v>72</v>
      </c>
      <c r="AC2" s="11"/>
      <c r="AD2" s="5">
        <f aca="true" t="shared" si="1" ref="AD2:AK2">MAX(AD6:AD28)</f>
        <v>96</v>
      </c>
      <c r="AE2" s="5">
        <f t="shared" si="1"/>
        <v>9</v>
      </c>
      <c r="AF2" s="5">
        <f t="shared" si="1"/>
        <v>78</v>
      </c>
      <c r="AG2" s="5">
        <f t="shared" si="1"/>
        <v>6</v>
      </c>
      <c r="AH2" s="5">
        <f t="shared" si="1"/>
        <v>72</v>
      </c>
      <c r="AI2" s="5">
        <f t="shared" si="1"/>
        <v>6</v>
      </c>
      <c r="AJ2" s="5">
        <f t="shared" si="1"/>
        <v>60</v>
      </c>
      <c r="AK2" s="5">
        <f t="shared" si="1"/>
        <v>8</v>
      </c>
      <c r="AL2" s="11"/>
      <c r="AM2" s="5">
        <f aca="true" t="shared" si="2" ref="AM2:AS2">MAX(AM6:AM28)</f>
        <v>254</v>
      </c>
      <c r="AN2" s="5">
        <f t="shared" si="2"/>
        <v>260</v>
      </c>
      <c r="AO2" s="5">
        <f t="shared" si="2"/>
        <v>245</v>
      </c>
      <c r="AP2" s="5">
        <f t="shared" si="2"/>
        <v>45</v>
      </c>
      <c r="AQ2" s="5">
        <f t="shared" si="2"/>
        <v>85</v>
      </c>
      <c r="AR2" s="5">
        <f t="shared" si="2"/>
        <v>120</v>
      </c>
      <c r="AS2" s="5">
        <f t="shared" si="2"/>
        <v>45</v>
      </c>
      <c r="AT2" s="11"/>
      <c r="AU2" s="5">
        <f aca="true" t="shared" si="3" ref="AU2:AZ2">MAX(AU6:AU28)</f>
        <v>255</v>
      </c>
      <c r="AV2" s="5">
        <f t="shared" si="3"/>
        <v>275</v>
      </c>
      <c r="AW2" s="5">
        <f t="shared" si="3"/>
        <v>3.1</v>
      </c>
      <c r="AX2" s="5">
        <f t="shared" si="3"/>
        <v>55.9</v>
      </c>
      <c r="AY2" s="5">
        <f t="shared" si="3"/>
        <v>8</v>
      </c>
      <c r="AZ2" s="5">
        <f t="shared" si="3"/>
        <v>0</v>
      </c>
      <c r="BA2" s="11"/>
      <c r="BB2" s="5">
        <f>MAX(BB6:BB28)</f>
        <v>1900</v>
      </c>
      <c r="BC2" s="5">
        <f>MAX(BC6:BC28)</f>
        <v>0</v>
      </c>
      <c r="BD2" s="5">
        <f>MAX(BD6:BD28)</f>
        <v>0</v>
      </c>
      <c r="BE2" s="5">
        <f>MAX(BE6:BE28)</f>
        <v>0</v>
      </c>
      <c r="BF2" s="5">
        <f>MAX(BF6:BF28)</f>
        <v>0</v>
      </c>
      <c r="BI2" s="8"/>
    </row>
    <row r="3" spans="1:58" s="5" customFormat="1" ht="10.5">
      <c r="A3" s="5" t="s">
        <v>47</v>
      </c>
      <c r="B3" s="11"/>
      <c r="D3" s="5">
        <f>AVERAGE(D6:D6)</f>
        <v>1656</v>
      </c>
      <c r="F3" s="5">
        <f>AVERAGE(F6:F28)</f>
        <v>5</v>
      </c>
      <c r="G3" s="5">
        <f>AVERAGE(G6:G28)</f>
        <v>336</v>
      </c>
      <c r="K3" s="11"/>
      <c r="L3" s="5">
        <f>AVERAGE(L6:L28)</f>
        <v>88.28571428571429</v>
      </c>
      <c r="M3" s="5">
        <f>AVERAGE(M6:M28)</f>
        <v>8</v>
      </c>
      <c r="N3" s="5">
        <f>AVERAGE(N6:N28)</f>
        <v>120</v>
      </c>
      <c r="O3" s="5">
        <f aca="true" t="shared" si="4" ref="O3:T3">AVERAGE(O6:O28)</f>
        <v>6.833333333333333</v>
      </c>
      <c r="P3" s="5">
        <f t="shared" si="4"/>
        <v>69.14285714285714</v>
      </c>
      <c r="Q3" s="5">
        <f t="shared" si="4"/>
        <v>6.571428571428571</v>
      </c>
      <c r="R3" s="5">
        <f t="shared" si="4"/>
        <v>53.42857142857143</v>
      </c>
      <c r="S3" s="5">
        <f t="shared" si="4"/>
        <v>10.625</v>
      </c>
      <c r="T3" s="5">
        <f t="shared" si="4"/>
        <v>22.125</v>
      </c>
      <c r="U3" s="11"/>
      <c r="V3" s="5">
        <f>AVERAGE(V6:V28)</f>
        <v>50.660493827160494</v>
      </c>
      <c r="W3" s="5">
        <f>AVERAGE(W6:W28)</f>
        <v>152.54555555555555</v>
      </c>
      <c r="X3" s="11"/>
      <c r="Y3" s="5">
        <f>AVERAGE(Y6:Y28)</f>
        <v>36</v>
      </c>
      <c r="Z3" s="5">
        <f>AVERAGE(Z6:Z28)</f>
        <v>6</v>
      </c>
      <c r="AA3" s="5">
        <f>AVERAGE(AA6:AA28)</f>
        <v>36</v>
      </c>
      <c r="AB3" s="5">
        <f>AVERAGE(AB6:AB28)</f>
        <v>72</v>
      </c>
      <c r="AC3" s="11"/>
      <c r="AD3" s="5">
        <f aca="true" t="shared" si="5" ref="AD3:AK3">AVERAGE(AD6:AD28)</f>
        <v>88</v>
      </c>
      <c r="AE3" s="5">
        <f t="shared" si="5"/>
        <v>8.5</v>
      </c>
      <c r="AF3" s="5">
        <f t="shared" si="5"/>
        <v>69</v>
      </c>
      <c r="AG3" s="5">
        <f t="shared" si="5"/>
        <v>6</v>
      </c>
      <c r="AH3" s="5">
        <f t="shared" si="5"/>
        <v>66</v>
      </c>
      <c r="AI3" s="5">
        <f t="shared" si="5"/>
        <v>6</v>
      </c>
      <c r="AJ3" s="5">
        <f t="shared" si="5"/>
        <v>58</v>
      </c>
      <c r="AK3" s="5">
        <f t="shared" si="5"/>
        <v>7</v>
      </c>
      <c r="AL3" s="11"/>
      <c r="AM3" s="5">
        <f aca="true" t="shared" si="6" ref="AM3:AS3">AVERAGE(AM6:AM28)</f>
        <v>254</v>
      </c>
      <c r="AN3" s="5">
        <f t="shared" si="6"/>
        <v>234.75</v>
      </c>
      <c r="AO3" s="5">
        <f t="shared" si="6"/>
        <v>245</v>
      </c>
      <c r="AP3" s="5">
        <f t="shared" si="6"/>
        <v>45</v>
      </c>
      <c r="AQ3" s="5">
        <f t="shared" si="6"/>
        <v>85</v>
      </c>
      <c r="AR3" s="5">
        <f t="shared" si="6"/>
        <v>120</v>
      </c>
      <c r="AS3" s="5">
        <f t="shared" si="6"/>
        <v>45</v>
      </c>
      <c r="AT3" s="11"/>
      <c r="AU3" s="5">
        <f aca="true" t="shared" si="7" ref="AU3:AZ3">AVERAGE(AU6:AU28)</f>
        <v>230.5</v>
      </c>
      <c r="AV3" s="5">
        <f t="shared" si="7"/>
        <v>196.75</v>
      </c>
      <c r="AW3" s="5">
        <f t="shared" si="7"/>
        <v>3.05</v>
      </c>
      <c r="AX3" s="5">
        <f t="shared" si="7"/>
        <v>55.9</v>
      </c>
      <c r="AY3" s="5">
        <f t="shared" si="7"/>
        <v>5.2</v>
      </c>
      <c r="AZ3" s="5" t="e">
        <f t="shared" si="7"/>
        <v>#DIV/0!</v>
      </c>
      <c r="BA3" s="11"/>
      <c r="BB3" s="5">
        <f>AVERAGE(BB6:BB28)</f>
        <v>896.6666666666666</v>
      </c>
      <c r="BC3" s="5" t="e">
        <f>AVERAGE(BC6:BC28)</f>
        <v>#DIV/0!</v>
      </c>
      <c r="BD3" s="5" t="e">
        <f>AVERAGE(BD6:BD28)</f>
        <v>#DIV/0!</v>
      </c>
      <c r="BE3" s="5" t="e">
        <f>AVERAGE(BE6:BE28)</f>
        <v>#DIV/0!</v>
      </c>
      <c r="BF3" s="5" t="e">
        <f>AVERAGE(BF6:BF28)</f>
        <v>#DIV/0!</v>
      </c>
    </row>
    <row r="4" spans="1:58" s="5" customFormat="1" ht="10.5">
      <c r="A4" s="21" t="s">
        <v>19</v>
      </c>
      <c r="B4" s="11"/>
      <c r="D4" s="5">
        <f>MIN(D6:D6)</f>
        <v>1656</v>
      </c>
      <c r="F4" s="5">
        <f>MIN(F6:F28)</f>
        <v>5</v>
      </c>
      <c r="G4" s="5">
        <f>MIN(G6:G28)</f>
        <v>336</v>
      </c>
      <c r="K4" s="11"/>
      <c r="L4" s="5">
        <f>MIN(L6:L28)</f>
        <v>66</v>
      </c>
      <c r="M4" s="5">
        <f>MIN(M6:M28)</f>
        <v>8</v>
      </c>
      <c r="N4" s="5">
        <f>MIN(N6:N28)</f>
        <v>120</v>
      </c>
      <c r="O4" s="5">
        <f aca="true" t="shared" si="8" ref="O4:T4">MIN(O6:O28)</f>
        <v>5</v>
      </c>
      <c r="P4" s="5">
        <f t="shared" si="8"/>
        <v>48</v>
      </c>
      <c r="Q4" s="5">
        <f t="shared" si="8"/>
        <v>6</v>
      </c>
      <c r="R4" s="5">
        <f t="shared" si="8"/>
        <v>42</v>
      </c>
      <c r="S4" s="5">
        <f t="shared" si="8"/>
        <v>6</v>
      </c>
      <c r="T4" s="5">
        <f t="shared" si="8"/>
        <v>15</v>
      </c>
      <c r="U4" s="11"/>
      <c r="V4" s="5">
        <f>MIN(V6:V28)</f>
        <v>0</v>
      </c>
      <c r="W4" s="5">
        <f>MIN(W6:W28)</f>
        <v>24.8</v>
      </c>
      <c r="X4" s="11"/>
      <c r="Y4" s="5">
        <f>MIN(Y6:Y28)</f>
        <v>36</v>
      </c>
      <c r="Z4" s="5">
        <f>MIN(Z6:Z28)</f>
        <v>6</v>
      </c>
      <c r="AA4" s="5">
        <f>MIN(AA6:AA28)</f>
        <v>36</v>
      </c>
      <c r="AB4" s="5">
        <f>MIN(AB6:AB28)</f>
        <v>72</v>
      </c>
      <c r="AC4" s="11"/>
      <c r="AD4" s="5">
        <f aca="true" t="shared" si="9" ref="AD4:AK4">MIN(AD6:AD28)</f>
        <v>80</v>
      </c>
      <c r="AE4" s="5">
        <f t="shared" si="9"/>
        <v>8</v>
      </c>
      <c r="AF4" s="5">
        <f t="shared" si="9"/>
        <v>60</v>
      </c>
      <c r="AG4" s="5">
        <f t="shared" si="9"/>
        <v>6</v>
      </c>
      <c r="AH4" s="5">
        <f t="shared" si="9"/>
        <v>60</v>
      </c>
      <c r="AI4" s="5">
        <f t="shared" si="9"/>
        <v>6</v>
      </c>
      <c r="AJ4" s="5">
        <f t="shared" si="9"/>
        <v>56</v>
      </c>
      <c r="AK4" s="5">
        <f t="shared" si="9"/>
        <v>6</v>
      </c>
      <c r="AL4" s="11"/>
      <c r="AM4" s="5">
        <f aca="true" t="shared" si="10" ref="AM4:AS4">MIN(AM6:AM28)</f>
        <v>254</v>
      </c>
      <c r="AN4" s="5">
        <f t="shared" si="10"/>
        <v>209.5</v>
      </c>
      <c r="AO4" s="5">
        <f t="shared" si="10"/>
        <v>245</v>
      </c>
      <c r="AP4" s="5">
        <f t="shared" si="10"/>
        <v>45</v>
      </c>
      <c r="AQ4" s="5">
        <f t="shared" si="10"/>
        <v>85</v>
      </c>
      <c r="AR4" s="5">
        <f t="shared" si="10"/>
        <v>120</v>
      </c>
      <c r="AS4" s="5">
        <f t="shared" si="10"/>
        <v>45</v>
      </c>
      <c r="AT4" s="11"/>
      <c r="AU4" s="5">
        <f aca="true" t="shared" si="11" ref="AU4:AZ4">MIN(AU6:AU28)</f>
        <v>167</v>
      </c>
      <c r="AV4" s="5">
        <f t="shared" si="11"/>
        <v>161</v>
      </c>
      <c r="AW4" s="5">
        <f t="shared" si="11"/>
        <v>3</v>
      </c>
      <c r="AX4" s="5">
        <f t="shared" si="11"/>
        <v>55.9</v>
      </c>
      <c r="AY4" s="5">
        <f t="shared" si="11"/>
        <v>4</v>
      </c>
      <c r="AZ4" s="5">
        <f t="shared" si="11"/>
        <v>0</v>
      </c>
      <c r="BA4" s="11"/>
      <c r="BB4" s="5">
        <f>MIN(BB6:BB28)</f>
        <v>360</v>
      </c>
      <c r="BC4" s="5">
        <f>MIN(BC6:BC28)</f>
        <v>0</v>
      </c>
      <c r="BD4" s="5">
        <f>MIN(BD6:BD28)</f>
        <v>0</v>
      </c>
      <c r="BE4" s="5">
        <f>MIN(BE6:BE28)</f>
        <v>0</v>
      </c>
      <c r="BF4" s="5">
        <f>MIN(BF6:BF28)</f>
        <v>0</v>
      </c>
    </row>
    <row r="5" spans="1:23" s="14" customFormat="1" ht="10.5" customHeight="1">
      <c r="A5" s="13" t="s">
        <v>26</v>
      </c>
      <c r="V5" s="30"/>
      <c r="W5" s="15"/>
    </row>
    <row r="6" spans="1:61" ht="10.5">
      <c r="A6" s="51" t="s">
        <v>17</v>
      </c>
      <c r="B6" s="9" t="s">
        <v>5</v>
      </c>
      <c r="D6" s="1">
        <v>1656</v>
      </c>
      <c r="H6" s="1">
        <v>1</v>
      </c>
      <c r="L6" s="51">
        <v>80</v>
      </c>
      <c r="M6" s="51"/>
      <c r="N6" s="51"/>
      <c r="O6" s="51">
        <v>8</v>
      </c>
      <c r="P6" s="51">
        <v>48</v>
      </c>
      <c r="Q6" s="51">
        <v>8</v>
      </c>
      <c r="R6" s="51">
        <v>48</v>
      </c>
      <c r="S6" s="51">
        <v>24</v>
      </c>
      <c r="T6" s="51">
        <v>15</v>
      </c>
      <c r="U6" s="52"/>
      <c r="V6" s="53">
        <f>O7/O6*P6/Q6*R6/S6*(T6*2)/60</f>
        <v>0</v>
      </c>
      <c r="W6" s="54">
        <v>99.41</v>
      </c>
      <c r="BH6" s="51" t="s">
        <v>8</v>
      </c>
      <c r="BI6" s="51" t="s">
        <v>9</v>
      </c>
    </row>
    <row r="7" spans="1:61" ht="10.5">
      <c r="A7" s="51" t="s">
        <v>18</v>
      </c>
      <c r="B7" s="9" t="s">
        <v>6</v>
      </c>
      <c r="D7" s="1">
        <v>1657</v>
      </c>
      <c r="H7" s="1">
        <v>1</v>
      </c>
      <c r="L7" s="51"/>
      <c r="M7" s="51"/>
      <c r="N7" s="51"/>
      <c r="O7" s="51"/>
      <c r="P7" s="51"/>
      <c r="Q7" s="51"/>
      <c r="R7" s="51"/>
      <c r="S7" s="51"/>
      <c r="T7" s="51"/>
      <c r="U7" s="52"/>
      <c r="V7" s="55"/>
      <c r="W7" s="54"/>
      <c r="BG7" s="51" t="s">
        <v>10</v>
      </c>
      <c r="BH7" s="51" t="s">
        <v>63</v>
      </c>
      <c r="BI7" s="51" t="s">
        <v>9</v>
      </c>
    </row>
    <row r="8" spans="1:61" ht="10.5">
      <c r="A8" s="51" t="s">
        <v>16</v>
      </c>
      <c r="B8" s="9" t="s">
        <v>7</v>
      </c>
      <c r="L8" s="51"/>
      <c r="M8" s="51"/>
      <c r="N8" s="51"/>
      <c r="O8" s="51"/>
      <c r="P8" s="51">
        <v>72</v>
      </c>
      <c r="Q8" s="51">
        <v>6</v>
      </c>
      <c r="R8" s="51">
        <v>72</v>
      </c>
      <c r="S8" s="51">
        <v>6</v>
      </c>
      <c r="T8" s="51">
        <v>25</v>
      </c>
      <c r="U8" s="52"/>
      <c r="V8" s="55">
        <v>120</v>
      </c>
      <c r="W8" s="54">
        <v>24.8</v>
      </c>
      <c r="BG8" s="51" t="s">
        <v>11</v>
      </c>
      <c r="BH8" s="51" t="s">
        <v>12</v>
      </c>
      <c r="BI8" s="51" t="s">
        <v>9</v>
      </c>
    </row>
    <row r="9" spans="1:60" s="43" customFormat="1" ht="10.5">
      <c r="A9" s="43" t="s">
        <v>80</v>
      </c>
      <c r="B9" s="49" t="s">
        <v>2</v>
      </c>
      <c r="C9" s="43" t="s">
        <v>81</v>
      </c>
      <c r="D9" s="43" t="s">
        <v>79</v>
      </c>
      <c r="E9" s="46"/>
      <c r="F9" s="50"/>
      <c r="K9" s="9"/>
      <c r="L9" s="43">
        <v>66</v>
      </c>
      <c r="O9" s="43">
        <v>6</v>
      </c>
      <c r="P9" s="43">
        <v>58</v>
      </c>
      <c r="Q9" s="43">
        <v>6</v>
      </c>
      <c r="R9" s="43">
        <v>42</v>
      </c>
      <c r="S9" s="43">
        <v>6</v>
      </c>
      <c r="T9" s="43">
        <v>17</v>
      </c>
      <c r="U9" s="49"/>
      <c r="V9" s="56">
        <f>P9/Q9*R9/S9*(T9*2)/60</f>
        <v>38.34444444444445</v>
      </c>
      <c r="W9" s="46">
        <v>47</v>
      </c>
      <c r="X9" s="49"/>
      <c r="AC9" s="49"/>
      <c r="AL9" s="49"/>
      <c r="AT9" s="49"/>
      <c r="BA9" s="49"/>
      <c r="BB9" s="43">
        <v>430</v>
      </c>
      <c r="BG9" s="43" t="s">
        <v>129</v>
      </c>
      <c r="BH9" s="43" t="s">
        <v>82</v>
      </c>
    </row>
    <row r="10" spans="1:53" s="43" customFormat="1" ht="10.5">
      <c r="A10" s="51" t="s">
        <v>4</v>
      </c>
      <c r="B10" s="49"/>
      <c r="E10" s="46"/>
      <c r="F10" s="50"/>
      <c r="K10" s="9"/>
      <c r="U10" s="49"/>
      <c r="V10" s="56"/>
      <c r="W10" s="46"/>
      <c r="X10" s="49"/>
      <c r="AC10" s="49"/>
      <c r="AL10" s="49"/>
      <c r="AT10" s="49"/>
      <c r="BA10" s="49"/>
    </row>
    <row r="11" spans="1:53" s="43" customFormat="1" ht="10.5">
      <c r="A11" s="51" t="s">
        <v>4</v>
      </c>
      <c r="B11" s="49"/>
      <c r="E11" s="46"/>
      <c r="F11" s="50"/>
      <c r="K11" s="9"/>
      <c r="U11" s="49"/>
      <c r="V11" s="56"/>
      <c r="W11" s="46"/>
      <c r="X11" s="49"/>
      <c r="AC11" s="49"/>
      <c r="AL11" s="49"/>
      <c r="AT11" s="49"/>
      <c r="BA11" s="49"/>
    </row>
    <row r="12" spans="1:53" s="43" customFormat="1" ht="10.5">
      <c r="A12" s="51" t="s">
        <v>4</v>
      </c>
      <c r="B12" s="49"/>
      <c r="E12" s="46"/>
      <c r="F12" s="50"/>
      <c r="K12" s="9"/>
      <c r="U12" s="49"/>
      <c r="V12" s="56"/>
      <c r="W12" s="46"/>
      <c r="X12" s="49"/>
      <c r="AC12" s="49"/>
      <c r="AL12" s="49"/>
      <c r="AT12" s="49"/>
      <c r="BA12" s="49"/>
    </row>
    <row r="13" spans="1:53" s="43" customFormat="1" ht="10.5">
      <c r="A13" s="51" t="s">
        <v>4</v>
      </c>
      <c r="B13" s="49"/>
      <c r="E13" s="46"/>
      <c r="F13" s="50"/>
      <c r="K13" s="9"/>
      <c r="U13" s="49"/>
      <c r="V13" s="56"/>
      <c r="W13" s="46"/>
      <c r="X13" s="49"/>
      <c r="AC13" s="49"/>
      <c r="AL13" s="49"/>
      <c r="AT13" s="49"/>
      <c r="BA13" s="49"/>
    </row>
    <row r="14" spans="1:53" s="43" customFormat="1" ht="10.5">
      <c r="A14" s="51" t="s">
        <v>3</v>
      </c>
      <c r="B14" s="49"/>
      <c r="E14" s="46"/>
      <c r="F14" s="50"/>
      <c r="K14" s="9"/>
      <c r="U14" s="49"/>
      <c r="V14" s="56"/>
      <c r="W14" s="46"/>
      <c r="X14" s="49"/>
      <c r="AC14" s="49"/>
      <c r="AL14" s="49"/>
      <c r="AT14" s="49"/>
      <c r="BA14" s="49"/>
    </row>
    <row r="15" spans="1:53" s="43" customFormat="1" ht="10.5">
      <c r="A15" s="51" t="s">
        <v>3</v>
      </c>
      <c r="B15" s="49"/>
      <c r="E15" s="46"/>
      <c r="F15" s="50"/>
      <c r="K15" s="9"/>
      <c r="U15" s="49"/>
      <c r="V15" s="56"/>
      <c r="W15" s="46"/>
      <c r="X15" s="49"/>
      <c r="AC15" s="49"/>
      <c r="AL15" s="49"/>
      <c r="AT15" s="49"/>
      <c r="BA15" s="49"/>
    </row>
    <row r="16" spans="1:53" s="43" customFormat="1" ht="10.5">
      <c r="A16" s="51" t="s">
        <v>3</v>
      </c>
      <c r="B16" s="49"/>
      <c r="E16" s="46"/>
      <c r="F16" s="50"/>
      <c r="K16" s="9"/>
      <c r="U16" s="49"/>
      <c r="V16" s="56"/>
      <c r="W16" s="46"/>
      <c r="X16" s="49"/>
      <c r="AC16" s="49"/>
      <c r="AL16" s="49"/>
      <c r="AT16" s="49"/>
      <c r="BA16" s="49"/>
    </row>
    <row r="17" spans="1:60" ht="10.5">
      <c r="A17" s="51" t="s">
        <v>0</v>
      </c>
      <c r="B17" s="9" t="s">
        <v>2</v>
      </c>
      <c r="D17" s="1">
        <v>1663</v>
      </c>
      <c r="L17" s="51">
        <v>120</v>
      </c>
      <c r="M17" s="51"/>
      <c r="N17" s="51"/>
      <c r="O17" s="51">
        <v>8</v>
      </c>
      <c r="P17" s="51">
        <v>96</v>
      </c>
      <c r="Q17" s="51">
        <v>6</v>
      </c>
      <c r="R17" s="51">
        <v>80</v>
      </c>
      <c r="S17" s="51">
        <v>6</v>
      </c>
      <c r="T17" s="26">
        <v>17</v>
      </c>
      <c r="V17" s="41" t="s">
        <v>1</v>
      </c>
      <c r="W17" s="42"/>
      <c r="BG17" s="51" t="s">
        <v>14</v>
      </c>
      <c r="BH17" s="51" t="s">
        <v>13</v>
      </c>
    </row>
    <row r="18" spans="1:60" ht="10.5">
      <c r="A18" s="1" t="s">
        <v>109</v>
      </c>
      <c r="B18" s="9" t="s">
        <v>130</v>
      </c>
      <c r="C18" s="1" t="s">
        <v>28</v>
      </c>
      <c r="D18" s="1">
        <v>1663</v>
      </c>
      <c r="H18" s="1">
        <v>1</v>
      </c>
      <c r="L18" s="1">
        <v>80</v>
      </c>
      <c r="O18" s="1">
        <v>8</v>
      </c>
      <c r="P18" s="1">
        <v>48</v>
      </c>
      <c r="Q18" s="1">
        <v>8</v>
      </c>
      <c r="R18" s="1">
        <v>48</v>
      </c>
      <c r="S18" s="1">
        <v>24</v>
      </c>
      <c r="T18" s="1">
        <v>15</v>
      </c>
      <c r="V18" s="31">
        <v>60</v>
      </c>
      <c r="W18" s="3">
        <v>99.41</v>
      </c>
      <c r="AM18" s="1">
        <v>254</v>
      </c>
      <c r="AN18" s="1">
        <v>209.5</v>
      </c>
      <c r="AY18" s="1">
        <v>6</v>
      </c>
      <c r="AZ18" s="1" t="s">
        <v>34</v>
      </c>
      <c r="BB18" s="1">
        <v>360</v>
      </c>
      <c r="BG18" s="18" t="s">
        <v>165</v>
      </c>
      <c r="BH18" s="1" t="s">
        <v>64</v>
      </c>
    </row>
    <row r="19" spans="23:59" ht="10.5">
      <c r="W19" s="3"/>
      <c r="BG19" s="18"/>
    </row>
    <row r="20" spans="23:59" ht="10.5">
      <c r="W20" s="3"/>
      <c r="BG20" s="18"/>
    </row>
    <row r="21" spans="23:59" ht="10.5">
      <c r="W21" s="3"/>
      <c r="BG21" s="18"/>
    </row>
    <row r="22" spans="23:59" ht="10.5">
      <c r="W22" s="3"/>
      <c r="BG22" s="18"/>
    </row>
    <row r="23" spans="1:60" ht="10.5">
      <c r="A23" s="1" t="s">
        <v>68</v>
      </c>
      <c r="C23" s="1" t="s">
        <v>28</v>
      </c>
      <c r="D23" s="1">
        <v>1680</v>
      </c>
      <c r="E23" s="3" t="s">
        <v>100</v>
      </c>
      <c r="F23" s="2">
        <v>5</v>
      </c>
      <c r="G23" s="1" t="s">
        <v>104</v>
      </c>
      <c r="H23" s="1">
        <v>2</v>
      </c>
      <c r="L23" s="19">
        <v>80</v>
      </c>
      <c r="M23" s="19">
        <v>8</v>
      </c>
      <c r="N23" s="19"/>
      <c r="O23" s="19"/>
      <c r="P23" s="19"/>
      <c r="Q23" s="19"/>
      <c r="R23" s="19"/>
      <c r="S23" s="19">
        <v>7</v>
      </c>
      <c r="T23" s="19">
        <v>30</v>
      </c>
      <c r="U23" s="47"/>
      <c r="V23" s="48">
        <v>60</v>
      </c>
      <c r="W23" s="20">
        <v>99.5</v>
      </c>
      <c r="X23" s="47"/>
      <c r="Y23" s="19"/>
      <c r="Z23" s="19"/>
      <c r="AA23" s="19"/>
      <c r="AB23" s="19"/>
      <c r="AC23" s="47"/>
      <c r="AD23" s="19">
        <v>80</v>
      </c>
      <c r="AE23" s="19">
        <v>9</v>
      </c>
      <c r="AF23" s="19">
        <v>60</v>
      </c>
      <c r="AG23" s="19">
        <v>6</v>
      </c>
      <c r="AH23" s="19">
        <v>72</v>
      </c>
      <c r="AI23" s="19">
        <v>6</v>
      </c>
      <c r="AJ23" s="19">
        <v>60</v>
      </c>
      <c r="AK23" s="19">
        <v>8</v>
      </c>
      <c r="AM23" s="1" t="s">
        <v>103</v>
      </c>
      <c r="AN23" s="1">
        <v>260</v>
      </c>
      <c r="AO23" s="1">
        <v>245</v>
      </c>
      <c r="AP23" s="1">
        <v>45</v>
      </c>
      <c r="AQ23" s="1">
        <v>85</v>
      </c>
      <c r="AR23" s="1">
        <v>120</v>
      </c>
      <c r="AS23" s="1">
        <v>45</v>
      </c>
      <c r="AU23" s="1">
        <v>167</v>
      </c>
      <c r="AV23" s="1">
        <v>190</v>
      </c>
      <c r="AW23" s="1">
        <v>3.1</v>
      </c>
      <c r="AX23" s="1">
        <v>55.9</v>
      </c>
      <c r="AY23" s="1">
        <v>4</v>
      </c>
      <c r="AZ23" s="1" t="s">
        <v>176</v>
      </c>
      <c r="BG23" s="1" t="s">
        <v>172</v>
      </c>
      <c r="BH23" s="44" t="s">
        <v>171</v>
      </c>
    </row>
    <row r="24" spans="1:60" ht="10.5">
      <c r="A24" s="1" t="s">
        <v>69</v>
      </c>
      <c r="C24" s="1" t="s">
        <v>73</v>
      </c>
      <c r="D24" s="1">
        <v>1680</v>
      </c>
      <c r="E24" s="3" t="s">
        <v>96</v>
      </c>
      <c r="F24" s="2">
        <v>5</v>
      </c>
      <c r="H24" s="1">
        <v>1</v>
      </c>
      <c r="V24" s="32">
        <v>30</v>
      </c>
      <c r="W24" s="3">
        <v>397.7</v>
      </c>
      <c r="AU24" s="26">
        <v>255</v>
      </c>
      <c r="AV24" s="26">
        <v>161</v>
      </c>
      <c r="AY24" s="1">
        <v>4</v>
      </c>
      <c r="AZ24" s="1" t="s">
        <v>65</v>
      </c>
      <c r="BG24" s="1" t="s">
        <v>174</v>
      </c>
      <c r="BH24" s="1" t="s">
        <v>102</v>
      </c>
    </row>
    <row r="25" spans="1:60" ht="10.5">
      <c r="A25" s="1" t="s">
        <v>69</v>
      </c>
      <c r="C25" s="1" t="s">
        <v>76</v>
      </c>
      <c r="D25" s="1">
        <v>1680</v>
      </c>
      <c r="E25" s="3" t="s">
        <v>97</v>
      </c>
      <c r="F25" s="2">
        <v>5</v>
      </c>
      <c r="G25" s="1">
        <v>336</v>
      </c>
      <c r="H25" s="1">
        <v>1</v>
      </c>
      <c r="L25" s="1">
        <v>96</v>
      </c>
      <c r="M25" s="1">
        <v>8</v>
      </c>
      <c r="N25" s="1">
        <v>120</v>
      </c>
      <c r="O25" s="43">
        <v>5</v>
      </c>
      <c r="P25" s="43">
        <v>72</v>
      </c>
      <c r="Q25" s="43">
        <v>6</v>
      </c>
      <c r="R25" s="43">
        <v>42</v>
      </c>
      <c r="S25" s="43">
        <v>6</v>
      </c>
      <c r="T25" s="43">
        <v>29</v>
      </c>
      <c r="V25" s="45">
        <v>57.6</v>
      </c>
      <c r="W25" s="46">
        <v>107.89</v>
      </c>
      <c r="Y25" s="1">
        <v>36</v>
      </c>
      <c r="Z25" s="1">
        <v>6</v>
      </c>
      <c r="AA25" s="1">
        <v>36</v>
      </c>
      <c r="AB25" s="1">
        <v>72</v>
      </c>
      <c r="AD25" s="1">
        <v>96</v>
      </c>
      <c r="AE25" s="1">
        <v>8</v>
      </c>
      <c r="AF25" s="1">
        <v>78</v>
      </c>
      <c r="AG25" s="1">
        <v>6</v>
      </c>
      <c r="AH25" s="1">
        <v>60</v>
      </c>
      <c r="AI25" s="1">
        <v>6</v>
      </c>
      <c r="AJ25" s="1">
        <v>56</v>
      </c>
      <c r="AK25" s="1">
        <v>6</v>
      </c>
      <c r="AM25" s="1" t="s">
        <v>168</v>
      </c>
      <c r="AN25" s="1" t="s">
        <v>168</v>
      </c>
      <c r="AO25" s="1" t="s">
        <v>168</v>
      </c>
      <c r="AP25" s="1" t="s">
        <v>168</v>
      </c>
      <c r="AQ25" s="1" t="s">
        <v>168</v>
      </c>
      <c r="AR25" s="1" t="s">
        <v>168</v>
      </c>
      <c r="AS25" s="1" t="s">
        <v>169</v>
      </c>
      <c r="AU25" s="1">
        <v>255</v>
      </c>
      <c r="AV25" s="1">
        <v>161</v>
      </c>
      <c r="AW25" s="1">
        <v>3</v>
      </c>
      <c r="AY25" s="1">
        <v>4</v>
      </c>
      <c r="AZ25" s="1" t="s">
        <v>176</v>
      </c>
      <c r="BB25" s="1" t="s">
        <v>168</v>
      </c>
      <c r="BC25" s="1" t="s">
        <v>169</v>
      </c>
      <c r="BD25" s="1" t="s">
        <v>169</v>
      </c>
      <c r="BE25" s="1" t="s">
        <v>168</v>
      </c>
      <c r="BF25" s="1" t="s">
        <v>75</v>
      </c>
      <c r="BG25" s="1" t="s">
        <v>173</v>
      </c>
      <c r="BH25" s="1" t="s">
        <v>101</v>
      </c>
    </row>
    <row r="26" spans="1:23" ht="10.5">
      <c r="A26" s="1" t="s">
        <v>170</v>
      </c>
      <c r="G26" s="26">
        <v>336</v>
      </c>
      <c r="L26" s="26">
        <v>96</v>
      </c>
      <c r="M26" s="26">
        <v>8</v>
      </c>
      <c r="N26" s="26">
        <v>120</v>
      </c>
      <c r="O26" s="26">
        <v>6</v>
      </c>
      <c r="P26" s="26">
        <v>90</v>
      </c>
      <c r="Q26" s="26">
        <v>6</v>
      </c>
      <c r="R26" s="26">
        <v>42</v>
      </c>
      <c r="S26" s="26">
        <v>6</v>
      </c>
      <c r="T26" s="26">
        <v>29</v>
      </c>
      <c r="V26" s="41">
        <v>30</v>
      </c>
      <c r="W26" s="42">
        <v>397.7</v>
      </c>
    </row>
    <row r="27" spans="1:60" ht="10.5">
      <c r="A27" s="1" t="s">
        <v>70</v>
      </c>
      <c r="C27" s="1" t="s">
        <v>99</v>
      </c>
      <c r="D27" s="1">
        <v>1685</v>
      </c>
      <c r="E27" s="3" t="s">
        <v>100</v>
      </c>
      <c r="F27" s="2">
        <v>5</v>
      </c>
      <c r="H27" s="1">
        <v>2</v>
      </c>
      <c r="V27" s="32">
        <v>60</v>
      </c>
      <c r="W27" s="3">
        <v>99.5</v>
      </c>
      <c r="AU27" s="1">
        <v>245</v>
      </c>
      <c r="AV27" s="1">
        <v>275</v>
      </c>
      <c r="AY27" s="1">
        <v>8</v>
      </c>
      <c r="AZ27" s="1" t="s">
        <v>66</v>
      </c>
      <c r="BB27" s="1">
        <v>1900</v>
      </c>
      <c r="BG27" s="1" t="s">
        <v>175</v>
      </c>
      <c r="BH27" s="1" t="s">
        <v>98</v>
      </c>
    </row>
    <row r="28" spans="22:23" ht="10.5">
      <c r="V28" s="32"/>
      <c r="W28" s="3"/>
    </row>
    <row r="29" spans="22:23" ht="10.5">
      <c r="V29" s="32"/>
      <c r="W29" s="3"/>
    </row>
    <row r="30" spans="22:23" ht="10.5">
      <c r="V30" s="32"/>
      <c r="W30" s="3"/>
    </row>
    <row r="31" spans="1:58" s="5" customFormat="1" ht="10.5">
      <c r="A31" s="4" t="s">
        <v>46</v>
      </c>
      <c r="B31" s="11"/>
      <c r="D31" s="5">
        <f>MAX(D35:D51)</f>
        <v>1672</v>
      </c>
      <c r="F31" s="5">
        <f>MAX(F35:F51)</f>
        <v>0</v>
      </c>
      <c r="G31" s="5">
        <f>MAX(G35:G51)</f>
        <v>24</v>
      </c>
      <c r="H31" s="5">
        <f>MAX(H35:H51)</f>
        <v>0</v>
      </c>
      <c r="I31" s="5">
        <f>MAX(I35:I51)</f>
        <v>188</v>
      </c>
      <c r="J31" s="5">
        <f>MAX(J35:J51)</f>
        <v>235</v>
      </c>
      <c r="K31" s="11"/>
      <c r="L31" s="5">
        <f aca="true" t="shared" si="12" ref="L31:T31">MAX(L35:L51)</f>
        <v>80</v>
      </c>
      <c r="M31" s="5">
        <f t="shared" si="12"/>
        <v>0</v>
      </c>
      <c r="N31" s="5">
        <f t="shared" si="12"/>
        <v>0</v>
      </c>
      <c r="O31" s="5">
        <f t="shared" si="12"/>
        <v>8</v>
      </c>
      <c r="P31" s="5">
        <f t="shared" si="12"/>
        <v>48</v>
      </c>
      <c r="Q31" s="5">
        <f t="shared" si="12"/>
        <v>8</v>
      </c>
      <c r="R31" s="5">
        <f t="shared" si="12"/>
        <v>48</v>
      </c>
      <c r="S31" s="5">
        <f t="shared" si="12"/>
        <v>24</v>
      </c>
      <c r="T31" s="5">
        <f t="shared" si="12"/>
        <v>15</v>
      </c>
      <c r="U31" s="11"/>
      <c r="V31" s="5">
        <f>MAX(V35:V51)</f>
        <v>60</v>
      </c>
      <c r="W31" s="5">
        <f>MAX(W35:W51)</f>
        <v>99.41</v>
      </c>
      <c r="X31" s="11"/>
      <c r="Y31" s="5">
        <f>MAX(Y35:Y51)</f>
        <v>0</v>
      </c>
      <c r="Z31" s="5">
        <f>MAX(Z35:Z51)</f>
        <v>0</v>
      </c>
      <c r="AA31" s="5">
        <f>MAX(AA35:AA51)</f>
        <v>0</v>
      </c>
      <c r="AB31" s="5">
        <f>MAX(AB35:AB51)</f>
        <v>0</v>
      </c>
      <c r="AC31" s="11"/>
      <c r="AD31" s="5">
        <f aca="true" t="shared" si="13" ref="AD31:AK31">MAX(AD35:AD51)</f>
        <v>0</v>
      </c>
      <c r="AE31" s="5">
        <f t="shared" si="13"/>
        <v>0</v>
      </c>
      <c r="AF31" s="5">
        <f t="shared" si="13"/>
        <v>0</v>
      </c>
      <c r="AG31" s="5">
        <f t="shared" si="13"/>
        <v>0</v>
      </c>
      <c r="AH31" s="5">
        <f t="shared" si="13"/>
        <v>0</v>
      </c>
      <c r="AI31" s="5">
        <f t="shared" si="13"/>
        <v>0</v>
      </c>
      <c r="AJ31" s="5">
        <f t="shared" si="13"/>
        <v>0</v>
      </c>
      <c r="AK31" s="5">
        <f t="shared" si="13"/>
        <v>0</v>
      </c>
      <c r="AL31" s="11"/>
      <c r="AM31" s="5">
        <f aca="true" t="shared" si="14" ref="AM31:AS31">MAX(AM35:AM51)</f>
        <v>240</v>
      </c>
      <c r="AN31" s="5">
        <f t="shared" si="14"/>
        <v>192</v>
      </c>
      <c r="AO31" s="5">
        <f t="shared" si="14"/>
        <v>0</v>
      </c>
      <c r="AP31" s="5">
        <f t="shared" si="14"/>
        <v>0</v>
      </c>
      <c r="AQ31" s="5">
        <f t="shared" si="14"/>
        <v>0</v>
      </c>
      <c r="AR31" s="5">
        <f t="shared" si="14"/>
        <v>0</v>
      </c>
      <c r="AS31" s="5">
        <f t="shared" si="14"/>
        <v>0</v>
      </c>
      <c r="AT31" s="11"/>
      <c r="AU31" s="5">
        <f>MAX(AU35:AU51)</f>
        <v>167</v>
      </c>
      <c r="AV31" s="5">
        <f>MAX(AV35:AV51)</f>
        <v>100</v>
      </c>
      <c r="AW31" s="5">
        <f>MAX(AW35:AW51)</f>
        <v>0</v>
      </c>
      <c r="AX31" s="5">
        <f>MAX(AX35:AX51)</f>
        <v>0</v>
      </c>
      <c r="AY31" s="5">
        <f>MAX(AY35:AY51)</f>
        <v>0</v>
      </c>
      <c r="BA31" s="11"/>
      <c r="BB31" s="5">
        <f>MAX(BB35:BB51)</f>
        <v>423</v>
      </c>
      <c r="BC31" s="5">
        <f>MAX(BC35:BC51)</f>
        <v>132</v>
      </c>
      <c r="BD31" s="5">
        <f>MAX(BD35:BD51)</f>
        <v>0</v>
      </c>
      <c r="BE31" s="5">
        <f>MAX(BE35:BE51)</f>
        <v>0</v>
      </c>
      <c r="BF31" s="5">
        <f>MAX(BF35:BF51)</f>
        <v>108</v>
      </c>
    </row>
    <row r="32" spans="1:59" s="5" customFormat="1" ht="10.5">
      <c r="A32" s="5" t="s">
        <v>47</v>
      </c>
      <c r="B32" s="11"/>
      <c r="D32" s="5">
        <f>AVERAGE(D35:D51)</f>
        <v>1666</v>
      </c>
      <c r="F32" s="5" t="e">
        <f>AVERAGE(F35:F51)</f>
        <v>#DIV/0!</v>
      </c>
      <c r="G32" s="5">
        <f>AVERAGE(G35:G51)</f>
        <v>24</v>
      </c>
      <c r="H32" s="5" t="e">
        <f>AVERAGE(H35:H51)</f>
        <v>#DIV/0!</v>
      </c>
      <c r="I32" s="5">
        <f>AVERAGE(I35:I51)</f>
        <v>188</v>
      </c>
      <c r="J32" s="5">
        <f>AVERAGE(J35:J51)</f>
        <v>235</v>
      </c>
      <c r="K32" s="11"/>
      <c r="L32" s="5">
        <f aca="true" t="shared" si="15" ref="L32:T32">AVERAGE(L35:L51)</f>
        <v>80</v>
      </c>
      <c r="M32" s="5" t="e">
        <f t="shared" si="15"/>
        <v>#DIV/0!</v>
      </c>
      <c r="N32" s="5" t="e">
        <f t="shared" si="15"/>
        <v>#DIV/0!</v>
      </c>
      <c r="O32" s="5">
        <f t="shared" si="15"/>
        <v>8</v>
      </c>
      <c r="P32" s="5">
        <f t="shared" si="15"/>
        <v>48</v>
      </c>
      <c r="Q32" s="5">
        <f t="shared" si="15"/>
        <v>8</v>
      </c>
      <c r="R32" s="5">
        <f t="shared" si="15"/>
        <v>48</v>
      </c>
      <c r="S32" s="5">
        <f t="shared" si="15"/>
        <v>24</v>
      </c>
      <c r="T32" s="5">
        <f t="shared" si="15"/>
        <v>15</v>
      </c>
      <c r="U32" s="11"/>
      <c r="V32" s="5">
        <f>AVERAGE(V35:V51)</f>
        <v>60</v>
      </c>
      <c r="W32" s="5">
        <f>AVERAGE(W35:W51)</f>
        <v>99.41000000000001</v>
      </c>
      <c r="X32" s="11"/>
      <c r="Y32" s="5" t="e">
        <f>AVERAGE(Y35:Y51)</f>
        <v>#DIV/0!</v>
      </c>
      <c r="Z32" s="5" t="e">
        <f>AVERAGE(Z35:Z51)</f>
        <v>#DIV/0!</v>
      </c>
      <c r="AA32" s="5" t="e">
        <f>AVERAGE(AA35:AA51)</f>
        <v>#DIV/0!</v>
      </c>
      <c r="AB32" s="5" t="e">
        <f>AVERAGE(AB35:AB51)</f>
        <v>#DIV/0!</v>
      </c>
      <c r="AC32" s="11"/>
      <c r="AD32" s="5" t="e">
        <f aca="true" t="shared" si="16" ref="AD32:AK32">AVERAGE(AD35:AD51)</f>
        <v>#DIV/0!</v>
      </c>
      <c r="AE32" s="5" t="e">
        <f t="shared" si="16"/>
        <v>#DIV/0!</v>
      </c>
      <c r="AF32" s="5" t="e">
        <f t="shared" si="16"/>
        <v>#DIV/0!</v>
      </c>
      <c r="AG32" s="5" t="e">
        <f t="shared" si="16"/>
        <v>#DIV/0!</v>
      </c>
      <c r="AH32" s="5" t="e">
        <f t="shared" si="16"/>
        <v>#DIV/0!</v>
      </c>
      <c r="AI32" s="5" t="e">
        <f t="shared" si="16"/>
        <v>#DIV/0!</v>
      </c>
      <c r="AJ32" s="5" t="e">
        <f t="shared" si="16"/>
        <v>#DIV/0!</v>
      </c>
      <c r="AK32" s="5" t="e">
        <f t="shared" si="16"/>
        <v>#DIV/0!</v>
      </c>
      <c r="AL32" s="11"/>
      <c r="AM32" s="5">
        <f aca="true" t="shared" si="17" ref="AM32:AS32">AVERAGE(AM35:AM51)</f>
        <v>237.5</v>
      </c>
      <c r="AN32" s="5">
        <f t="shared" si="17"/>
        <v>192</v>
      </c>
      <c r="AO32" s="5" t="e">
        <f t="shared" si="17"/>
        <v>#DIV/0!</v>
      </c>
      <c r="AP32" s="5" t="e">
        <f t="shared" si="17"/>
        <v>#DIV/0!</v>
      </c>
      <c r="AQ32" s="5" t="e">
        <f t="shared" si="17"/>
        <v>#DIV/0!</v>
      </c>
      <c r="AR32" s="5" t="e">
        <f t="shared" si="17"/>
        <v>#DIV/0!</v>
      </c>
      <c r="AS32" s="5" t="e">
        <f t="shared" si="17"/>
        <v>#DIV/0!</v>
      </c>
      <c r="AT32" s="11"/>
      <c r="AU32" s="5">
        <f>AVERAGE(AU35:AU51)</f>
        <v>158.5</v>
      </c>
      <c r="AV32" s="5">
        <f>AVERAGE(AV35:AV51)</f>
        <v>88.5</v>
      </c>
      <c r="AW32" s="5" t="e">
        <f>AVERAGE(AW35:AW51)</f>
        <v>#DIV/0!</v>
      </c>
      <c r="AX32" s="5" t="e">
        <f>AVERAGE(AX35:AX51)</f>
        <v>#DIV/0!</v>
      </c>
      <c r="AY32" s="5" t="e">
        <f>AVERAGE(AY35:AY51)</f>
        <v>#DIV/0!</v>
      </c>
      <c r="BA32" s="11"/>
      <c r="BB32" s="5">
        <f>AVERAGE(BB35:BB51)</f>
        <v>299</v>
      </c>
      <c r="BC32" s="5">
        <f>AVERAGE(BC35:BC51)</f>
        <v>132</v>
      </c>
      <c r="BD32" s="5" t="e">
        <f>AVERAGE(BD35:BD51)</f>
        <v>#DIV/0!</v>
      </c>
      <c r="BE32" s="5" t="e">
        <f>AVERAGE(BE35:BE51)</f>
        <v>#DIV/0!</v>
      </c>
      <c r="BF32" s="5">
        <f>AVERAGE(BF35:BF51)</f>
        <v>108</v>
      </c>
      <c r="BG32" s="25"/>
    </row>
    <row r="33" spans="1:58" s="5" customFormat="1" ht="10.5">
      <c r="A33" s="5" t="s">
        <v>22</v>
      </c>
      <c r="B33" s="11"/>
      <c r="D33" s="5">
        <f>MIN(D35:D51)</f>
        <v>1660</v>
      </c>
      <c r="F33" s="5">
        <f>MIN(F35:F51)</f>
        <v>0</v>
      </c>
      <c r="G33" s="5">
        <f>MIN(G35:G51)</f>
        <v>24</v>
      </c>
      <c r="H33" s="5">
        <f>MIN(H35:H51)</f>
        <v>0</v>
      </c>
      <c r="I33" s="5">
        <f>MIN(I35:I51)</f>
        <v>188</v>
      </c>
      <c r="J33" s="5">
        <f>MIN(J35:J51)</f>
        <v>235</v>
      </c>
      <c r="K33" s="11"/>
      <c r="L33" s="5">
        <f aca="true" t="shared" si="18" ref="L33:T33">MIN(L35:L51)</f>
        <v>80</v>
      </c>
      <c r="M33" s="5">
        <f t="shared" si="18"/>
        <v>0</v>
      </c>
      <c r="N33" s="5">
        <f t="shared" si="18"/>
        <v>0</v>
      </c>
      <c r="O33" s="5">
        <f t="shared" si="18"/>
        <v>8</v>
      </c>
      <c r="P33" s="5">
        <f t="shared" si="18"/>
        <v>48</v>
      </c>
      <c r="Q33" s="5">
        <f t="shared" si="18"/>
        <v>8</v>
      </c>
      <c r="R33" s="5">
        <f t="shared" si="18"/>
        <v>48</v>
      </c>
      <c r="S33" s="5">
        <f t="shared" si="18"/>
        <v>24</v>
      </c>
      <c r="T33" s="5">
        <f t="shared" si="18"/>
        <v>15</v>
      </c>
      <c r="U33" s="11"/>
      <c r="V33" s="5">
        <f>MIN(V35:V51)</f>
        <v>60</v>
      </c>
      <c r="W33" s="5">
        <f>MIN(W35:W51)</f>
        <v>99.41</v>
      </c>
      <c r="X33" s="11"/>
      <c r="Y33" s="5">
        <f>MIN(Y35:Y51)</f>
        <v>0</v>
      </c>
      <c r="Z33" s="5">
        <f>MIN(Z35:Z51)</f>
        <v>0</v>
      </c>
      <c r="AA33" s="5">
        <f>MIN(AA35:AA51)</f>
        <v>0</v>
      </c>
      <c r="AB33" s="5">
        <f>MIN(AB35:AB51)</f>
        <v>0</v>
      </c>
      <c r="AC33" s="11"/>
      <c r="AD33" s="5">
        <f aca="true" t="shared" si="19" ref="AD33:AK33">MIN(AD35:AD51)</f>
        <v>0</v>
      </c>
      <c r="AE33" s="5">
        <f t="shared" si="19"/>
        <v>0</v>
      </c>
      <c r="AF33" s="5">
        <f t="shared" si="19"/>
        <v>0</v>
      </c>
      <c r="AG33" s="5">
        <f t="shared" si="19"/>
        <v>0</v>
      </c>
      <c r="AH33" s="5">
        <f t="shared" si="19"/>
        <v>0</v>
      </c>
      <c r="AI33" s="5">
        <f t="shared" si="19"/>
        <v>0</v>
      </c>
      <c r="AJ33" s="5">
        <f t="shared" si="19"/>
        <v>0</v>
      </c>
      <c r="AK33" s="5">
        <f t="shared" si="19"/>
        <v>0</v>
      </c>
      <c r="AL33" s="11"/>
      <c r="AM33" s="5">
        <f aca="true" t="shared" si="20" ref="AM33:AS33">MIN(AM35:AM51)</f>
        <v>235</v>
      </c>
      <c r="AN33" s="5">
        <f t="shared" si="20"/>
        <v>192</v>
      </c>
      <c r="AO33" s="5">
        <f t="shared" si="20"/>
        <v>0</v>
      </c>
      <c r="AP33" s="5">
        <f t="shared" si="20"/>
        <v>0</v>
      </c>
      <c r="AQ33" s="5">
        <f t="shared" si="20"/>
        <v>0</v>
      </c>
      <c r="AR33" s="5">
        <f t="shared" si="20"/>
        <v>0</v>
      </c>
      <c r="AS33" s="5">
        <f t="shared" si="20"/>
        <v>0</v>
      </c>
      <c r="AT33" s="11"/>
      <c r="AU33" s="5">
        <f>MIN(AU35:AU51)</f>
        <v>150</v>
      </c>
      <c r="AV33" s="5">
        <f>MIN(AV35:AV51)</f>
        <v>77</v>
      </c>
      <c r="AW33" s="5">
        <f>MIN(AW35:AW51)</f>
        <v>0</v>
      </c>
      <c r="AX33" s="5">
        <f>MIN(AX35:AX51)</f>
        <v>0</v>
      </c>
      <c r="AY33" s="5">
        <f>MIN(AY35:AY51)</f>
        <v>0</v>
      </c>
      <c r="BA33" s="11"/>
      <c r="BB33" s="5">
        <f>MIN(BB35:BB51)</f>
        <v>175</v>
      </c>
      <c r="BC33" s="5">
        <f>MIN(BC35:BC51)</f>
        <v>132</v>
      </c>
      <c r="BD33" s="5">
        <f>MIN(BD35:BD51)</f>
        <v>0</v>
      </c>
      <c r="BE33" s="5">
        <f>MIN(BE35:BE51)</f>
        <v>0</v>
      </c>
      <c r="BF33" s="5">
        <f>MIN(BF35:BF51)</f>
        <v>108</v>
      </c>
    </row>
    <row r="34" spans="1:23" s="13" customFormat="1" ht="12" customHeight="1">
      <c r="A34" s="13" t="s">
        <v>25</v>
      </c>
      <c r="C34" s="13" t="s">
        <v>142</v>
      </c>
      <c r="E34" s="16"/>
      <c r="F34" s="17"/>
      <c r="V34" s="33"/>
      <c r="W34" s="16"/>
    </row>
    <row r="35" spans="1:60" ht="10.5">
      <c r="A35" s="1" t="s">
        <v>27</v>
      </c>
      <c r="B35" s="9" t="s">
        <v>83</v>
      </c>
      <c r="C35" s="1" t="s">
        <v>110</v>
      </c>
      <c r="D35" s="1" t="s">
        <v>122</v>
      </c>
      <c r="G35" s="1">
        <v>24</v>
      </c>
      <c r="I35" s="1">
        <v>188</v>
      </c>
      <c r="J35" s="1">
        <v>235</v>
      </c>
      <c r="L35" s="1">
        <v>80</v>
      </c>
      <c r="O35" s="1">
        <v>8</v>
      </c>
      <c r="P35" s="1">
        <v>48</v>
      </c>
      <c r="Q35" s="1">
        <v>8</v>
      </c>
      <c r="R35" s="1">
        <v>48</v>
      </c>
      <c r="S35" s="1">
        <v>24</v>
      </c>
      <c r="T35" s="1">
        <v>15</v>
      </c>
      <c r="V35" s="31">
        <v>60</v>
      </c>
      <c r="W35" s="3">
        <v>99.41</v>
      </c>
      <c r="AM35" s="1">
        <v>235</v>
      </c>
      <c r="AN35" s="1">
        <v>192</v>
      </c>
      <c r="AU35" s="1">
        <v>167</v>
      </c>
      <c r="AV35" s="1">
        <v>77</v>
      </c>
      <c r="AZ35" s="1" t="s">
        <v>33</v>
      </c>
      <c r="BB35" s="1">
        <v>175</v>
      </c>
      <c r="BC35" s="1">
        <v>132</v>
      </c>
      <c r="BF35" s="1">
        <v>108</v>
      </c>
      <c r="BG35" s="1" t="s">
        <v>137</v>
      </c>
      <c r="BH35" s="1" t="s">
        <v>136</v>
      </c>
    </row>
    <row r="36" spans="1:61" ht="10.5">
      <c r="A36" s="1" t="s">
        <v>27</v>
      </c>
      <c r="B36" s="9" t="s">
        <v>84</v>
      </c>
      <c r="C36" s="1" t="s">
        <v>112</v>
      </c>
      <c r="D36" s="1">
        <v>1660</v>
      </c>
      <c r="L36" s="1">
        <v>80</v>
      </c>
      <c r="O36" s="1">
        <v>8</v>
      </c>
      <c r="P36" s="1">
        <v>48</v>
      </c>
      <c r="Q36" s="1">
        <v>8</v>
      </c>
      <c r="R36" s="1">
        <v>48</v>
      </c>
      <c r="S36" s="1">
        <v>24</v>
      </c>
      <c r="T36" s="1">
        <v>15</v>
      </c>
      <c r="V36" s="31">
        <v>60</v>
      </c>
      <c r="W36" s="3">
        <v>99.41</v>
      </c>
      <c r="AZ36" s="1" t="s">
        <v>33</v>
      </c>
      <c r="BI36" s="1" t="s">
        <v>167</v>
      </c>
    </row>
    <row r="37" spans="1:61" ht="10.5">
      <c r="A37" s="1" t="s">
        <v>141</v>
      </c>
      <c r="B37" s="9" t="s">
        <v>85</v>
      </c>
      <c r="C37" s="1" t="s">
        <v>111</v>
      </c>
      <c r="D37" s="19">
        <v>1672</v>
      </c>
      <c r="G37" s="1">
        <v>24</v>
      </c>
      <c r="L37" s="1">
        <v>80</v>
      </c>
      <c r="O37" s="1">
        <v>8</v>
      </c>
      <c r="P37" s="1">
        <v>48</v>
      </c>
      <c r="Q37" s="1">
        <v>8</v>
      </c>
      <c r="R37" s="1">
        <v>48</v>
      </c>
      <c r="S37" s="1">
        <v>24</v>
      </c>
      <c r="T37" s="1">
        <v>15</v>
      </c>
      <c r="V37" s="31">
        <v>60</v>
      </c>
      <c r="W37" s="3">
        <v>99.41</v>
      </c>
      <c r="AM37" s="1">
        <v>240</v>
      </c>
      <c r="AN37" s="1">
        <v>192</v>
      </c>
      <c r="AU37" s="1">
        <v>150</v>
      </c>
      <c r="AV37" s="1">
        <v>100</v>
      </c>
      <c r="AY37" s="24"/>
      <c r="AZ37" s="1" t="s">
        <v>33</v>
      </c>
      <c r="BB37" s="1">
        <v>423</v>
      </c>
      <c r="BH37" s="1" t="s">
        <v>166</v>
      </c>
      <c r="BI37" s="1" t="s">
        <v>31</v>
      </c>
    </row>
    <row r="38" spans="4:51" ht="10.5">
      <c r="D38" s="19"/>
      <c r="W38" s="3"/>
      <c r="AY38" s="24"/>
    </row>
    <row r="39" spans="4:51" ht="10.5">
      <c r="D39" s="19"/>
      <c r="W39" s="3"/>
      <c r="AY39" s="24"/>
    </row>
    <row r="40" spans="4:51" ht="10.5">
      <c r="D40" s="19"/>
      <c r="W40" s="3"/>
      <c r="AY40" s="24"/>
    </row>
    <row r="41" spans="4:51" ht="10.5">
      <c r="D41" s="19"/>
      <c r="W41" s="3"/>
      <c r="AY41" s="24"/>
    </row>
    <row r="42" spans="4:51" ht="10.5">
      <c r="D42" s="19"/>
      <c r="W42" s="3"/>
      <c r="AY42" s="24"/>
    </row>
    <row r="43" spans="4:51" ht="10.5">
      <c r="D43" s="19"/>
      <c r="W43" s="3"/>
      <c r="AY43" s="24"/>
    </row>
    <row r="44" spans="4:51" ht="10.5">
      <c r="D44" s="19"/>
      <c r="W44" s="3"/>
      <c r="AY44" s="24"/>
    </row>
    <row r="45" spans="4:51" ht="10.5">
      <c r="D45" s="19"/>
      <c r="W45" s="3"/>
      <c r="AY45" s="24"/>
    </row>
    <row r="46" spans="4:51" ht="10.5">
      <c r="D46" s="19"/>
      <c r="W46" s="3"/>
      <c r="AY46" s="24"/>
    </row>
    <row r="47" spans="4:51" ht="10.5">
      <c r="D47" s="19"/>
      <c r="W47" s="3"/>
      <c r="AY47" s="24"/>
    </row>
    <row r="48" spans="4:51" ht="10.5">
      <c r="D48" s="19"/>
      <c r="W48" s="3"/>
      <c r="AY48" s="24"/>
    </row>
    <row r="49" ht="10.5">
      <c r="AY49" s="24"/>
    </row>
    <row r="53" spans="1:58" ht="10.5">
      <c r="A53" s="4" t="s">
        <v>46</v>
      </c>
      <c r="D53" s="5">
        <f>MAX(D57:D82)</f>
        <v>1675</v>
      </c>
      <c r="F53" s="5">
        <f>MAX(F57:F82)</f>
        <v>5</v>
      </c>
      <c r="G53" s="5">
        <f>MAX(G57:G82)</f>
        <v>192</v>
      </c>
      <c r="H53" s="5">
        <f>MAX(H57:H82)</f>
        <v>2</v>
      </c>
      <c r="I53" s="5">
        <f>MAX(I57:I82)</f>
        <v>16</v>
      </c>
      <c r="J53" s="5">
        <f>MAX(J57:J82)</f>
        <v>0</v>
      </c>
      <c r="L53" s="5">
        <f aca="true" t="shared" si="21" ref="L53:T53">MAX(L57:L82)</f>
        <v>96</v>
      </c>
      <c r="M53" s="5">
        <f t="shared" si="21"/>
        <v>16</v>
      </c>
      <c r="N53" s="5">
        <f t="shared" si="21"/>
        <v>54</v>
      </c>
      <c r="O53" s="5">
        <f t="shared" si="21"/>
        <v>9</v>
      </c>
      <c r="P53" s="5">
        <f t="shared" si="21"/>
        <v>60</v>
      </c>
      <c r="Q53" s="5">
        <f t="shared" si="21"/>
        <v>9</v>
      </c>
      <c r="R53" s="5">
        <f t="shared" si="21"/>
        <v>60</v>
      </c>
      <c r="S53" s="5">
        <f t="shared" si="21"/>
        <v>7</v>
      </c>
      <c r="T53" s="5">
        <f t="shared" si="21"/>
        <v>25</v>
      </c>
      <c r="V53" s="5">
        <f>MAX(V57:V82)</f>
        <v>179.55</v>
      </c>
      <c r="W53" s="5">
        <f>MAX(W57:W82)</f>
        <v>397.72</v>
      </c>
      <c r="Y53" s="5">
        <f>MAX(Y57:Y82)</f>
        <v>48</v>
      </c>
      <c r="Z53" s="5">
        <f>MAX(Z57:Z82)</f>
        <v>60</v>
      </c>
      <c r="AA53" s="5">
        <f>MAX(AA57:AA82)</f>
        <v>18</v>
      </c>
      <c r="AB53" s="5">
        <f>MAX(AB57:AB82)</f>
        <v>72</v>
      </c>
      <c r="AD53" s="5">
        <f aca="true" t="shared" si="22" ref="AD53:AK53">MAX(AD57:AD82)</f>
        <v>0</v>
      </c>
      <c r="AE53" s="5">
        <f t="shared" si="22"/>
        <v>0</v>
      </c>
      <c r="AF53" s="5">
        <f t="shared" si="22"/>
        <v>0</v>
      </c>
      <c r="AG53" s="5">
        <f t="shared" si="22"/>
        <v>0</v>
      </c>
      <c r="AH53" s="5">
        <f t="shared" si="22"/>
        <v>0</v>
      </c>
      <c r="AI53" s="5">
        <f t="shared" si="22"/>
        <v>0</v>
      </c>
      <c r="AJ53" s="5">
        <f t="shared" si="22"/>
        <v>0</v>
      </c>
      <c r="AK53" s="5">
        <f t="shared" si="22"/>
        <v>6</v>
      </c>
      <c r="AM53" s="5">
        <f aca="true" t="shared" si="23" ref="AM53:AS53">MAX(AM57:AM82)</f>
        <v>444.5</v>
      </c>
      <c r="AN53" s="5">
        <f t="shared" si="23"/>
        <v>444.5</v>
      </c>
      <c r="AO53" s="5">
        <f t="shared" si="23"/>
        <v>220.5</v>
      </c>
      <c r="AP53" s="5">
        <f t="shared" si="23"/>
        <v>26.5</v>
      </c>
      <c r="AQ53" s="5">
        <f t="shared" si="23"/>
        <v>77.9</v>
      </c>
      <c r="AR53" s="5">
        <f t="shared" si="23"/>
        <v>97.8</v>
      </c>
      <c r="AS53" s="5">
        <f t="shared" si="23"/>
        <v>0</v>
      </c>
      <c r="AU53" s="5">
        <f>MAX(AU57:AU82)</f>
        <v>226</v>
      </c>
      <c r="AV53" s="5">
        <f>MAX(AV57:AV82)</f>
        <v>226</v>
      </c>
      <c r="AW53" s="5">
        <f>MAX(AW57:AW82)</f>
        <v>3</v>
      </c>
      <c r="AX53" s="5">
        <f>MAX(AX57:AX82)</f>
        <v>210</v>
      </c>
      <c r="AY53" s="5">
        <f>MAX(AY57:AY82)</f>
        <v>6</v>
      </c>
      <c r="BB53" s="5">
        <f>MAX(BB57:BB82)</f>
        <v>620</v>
      </c>
      <c r="BC53" s="5">
        <f>MAX(BC57:BC82)</f>
        <v>226</v>
      </c>
      <c r="BD53" s="5">
        <f>MAX(BD57:BD82)</f>
        <v>0</v>
      </c>
      <c r="BE53" s="5">
        <f>MAX(BE57:BE82)</f>
        <v>0</v>
      </c>
      <c r="BF53" s="5">
        <f>MAX(BF57:BF82)</f>
        <v>226</v>
      </c>
    </row>
    <row r="54" spans="1:58" ht="10.5">
      <c r="A54" s="5" t="s">
        <v>47</v>
      </c>
      <c r="D54" s="5">
        <f>AVERAGE(D57:D82)</f>
        <v>1675</v>
      </c>
      <c r="F54" s="5">
        <f>AVERAGE(F57:F82)</f>
        <v>4.333333333333333</v>
      </c>
      <c r="G54" s="5">
        <f>AVERAGE(G57:G82)</f>
        <v>138</v>
      </c>
      <c r="H54" s="5">
        <f>AVERAGE(H57:H82)</f>
        <v>1.6666666666666667</v>
      </c>
      <c r="I54" s="5">
        <f>AVERAGE(I57:I82)</f>
        <v>16</v>
      </c>
      <c r="J54" s="5" t="e">
        <f>AVERAGE(J57:J82)</f>
        <v>#DIV/0!</v>
      </c>
      <c r="L54" s="5">
        <f aca="true" t="shared" si="24" ref="L54:T54">AVERAGE(L57:L82)</f>
        <v>85.5</v>
      </c>
      <c r="M54" s="5">
        <f t="shared" si="24"/>
        <v>16</v>
      </c>
      <c r="N54" s="5">
        <f t="shared" si="24"/>
        <v>54</v>
      </c>
      <c r="O54" s="5">
        <f t="shared" si="24"/>
        <v>8.25</v>
      </c>
      <c r="P54" s="5">
        <f t="shared" si="24"/>
        <v>58.5</v>
      </c>
      <c r="Q54" s="5">
        <f t="shared" si="24"/>
        <v>7.25</v>
      </c>
      <c r="R54" s="5">
        <f t="shared" si="24"/>
        <v>53</v>
      </c>
      <c r="S54" s="5">
        <f t="shared" si="24"/>
        <v>6.25</v>
      </c>
      <c r="T54" s="5">
        <f t="shared" si="24"/>
        <v>20.2</v>
      </c>
      <c r="V54" s="5">
        <f>AVERAGE(V57:V82)</f>
        <v>64.65</v>
      </c>
      <c r="W54" s="5">
        <f>AVERAGE(W57:W82)</f>
        <v>191.0257142857143</v>
      </c>
      <c r="Y54" s="5">
        <f>AVERAGE(Y57:Y82)</f>
        <v>33.333333333333336</v>
      </c>
      <c r="Z54" s="5">
        <f>AVERAGE(Z57:Z82)</f>
        <v>46.666666666666664</v>
      </c>
      <c r="AA54" s="5">
        <f>AVERAGE(AA57:AA82)</f>
        <v>10</v>
      </c>
      <c r="AB54" s="5">
        <f>AVERAGE(AB57:AB82)</f>
        <v>72</v>
      </c>
      <c r="AD54" s="5" t="e">
        <f aca="true" t="shared" si="25" ref="AD54:AK54">AVERAGE(AD57:AD82)</f>
        <v>#DIV/0!</v>
      </c>
      <c r="AE54" s="5" t="e">
        <f t="shared" si="25"/>
        <v>#DIV/0!</v>
      </c>
      <c r="AF54" s="5" t="e">
        <f t="shared" si="25"/>
        <v>#DIV/0!</v>
      </c>
      <c r="AG54" s="5" t="e">
        <f t="shared" si="25"/>
        <v>#DIV/0!</v>
      </c>
      <c r="AH54" s="5" t="e">
        <f t="shared" si="25"/>
        <v>#DIV/0!</v>
      </c>
      <c r="AI54" s="5" t="e">
        <f t="shared" si="25"/>
        <v>#DIV/0!</v>
      </c>
      <c r="AJ54" s="5" t="e">
        <f t="shared" si="25"/>
        <v>#DIV/0!</v>
      </c>
      <c r="AK54" s="5">
        <f t="shared" si="25"/>
        <v>6</v>
      </c>
      <c r="AM54" s="5">
        <f aca="true" t="shared" si="26" ref="AM54:AS54">AVERAGE(AM57:AM82)</f>
        <v>309</v>
      </c>
      <c r="AN54" s="5">
        <f t="shared" si="26"/>
        <v>307.2</v>
      </c>
      <c r="AO54" s="5">
        <f t="shared" si="26"/>
        <v>207.4333333333333</v>
      </c>
      <c r="AP54" s="5">
        <f t="shared" si="26"/>
        <v>23.7</v>
      </c>
      <c r="AQ54" s="5">
        <f t="shared" si="26"/>
        <v>77.9</v>
      </c>
      <c r="AR54" s="5">
        <f t="shared" si="26"/>
        <v>97.8</v>
      </c>
      <c r="AS54" s="5" t="e">
        <f t="shared" si="26"/>
        <v>#DIV/0!</v>
      </c>
      <c r="AU54" s="5">
        <f>AVERAGE(AU57:AU82)</f>
        <v>198</v>
      </c>
      <c r="AV54" s="5">
        <f>AVERAGE(AV57:AV82)</f>
        <v>147</v>
      </c>
      <c r="AW54" s="5">
        <f>AVERAGE(AW57:AW82)</f>
        <v>3</v>
      </c>
      <c r="AX54" s="5">
        <f>AVERAGE(AX57:AX82)</f>
        <v>114</v>
      </c>
      <c r="AY54" s="5">
        <f>AVERAGE(AY57:AY82)</f>
        <v>5.333333333333333</v>
      </c>
      <c r="BB54" s="5">
        <f>AVERAGE(BB57:BB82)</f>
        <v>620</v>
      </c>
      <c r="BC54" s="5">
        <f>AVERAGE(BC57:BC82)</f>
        <v>226</v>
      </c>
      <c r="BD54" s="5" t="e">
        <f>AVERAGE(BD57:BD82)</f>
        <v>#DIV/0!</v>
      </c>
      <c r="BE54" s="5" t="e">
        <f>AVERAGE(BE57:BE82)</f>
        <v>#DIV/0!</v>
      </c>
      <c r="BF54" s="5">
        <f>AVERAGE(BF57:BF82)</f>
        <v>226</v>
      </c>
    </row>
    <row r="55" spans="1:58" ht="10.5">
      <c r="A55" s="5" t="s">
        <v>22</v>
      </c>
      <c r="D55" s="5">
        <f>MIN(D57:D82)</f>
        <v>1675</v>
      </c>
      <c r="F55" s="5">
        <f>MIN(F57:F82)</f>
        <v>4</v>
      </c>
      <c r="G55" s="5">
        <f>MIN(G57:G82)</f>
        <v>30</v>
      </c>
      <c r="H55" s="5">
        <f>MIN(H57:H82)</f>
        <v>1</v>
      </c>
      <c r="I55" s="5">
        <f>MIN(I57:I82)</f>
        <v>16</v>
      </c>
      <c r="J55" s="5">
        <f>MIN(J57:J82)</f>
        <v>0</v>
      </c>
      <c r="L55" s="5">
        <f aca="true" t="shared" si="27" ref="L55:T55">MIN(L57:L82)</f>
        <v>54</v>
      </c>
      <c r="M55" s="5">
        <f t="shared" si="27"/>
        <v>16</v>
      </c>
      <c r="N55" s="5">
        <f t="shared" si="27"/>
        <v>54</v>
      </c>
      <c r="O55" s="5">
        <f t="shared" si="27"/>
        <v>8</v>
      </c>
      <c r="P55" s="5">
        <f t="shared" si="27"/>
        <v>54</v>
      </c>
      <c r="Q55" s="5">
        <f t="shared" si="27"/>
        <v>6</v>
      </c>
      <c r="R55" s="5">
        <f t="shared" si="27"/>
        <v>42</v>
      </c>
      <c r="S55" s="5">
        <f t="shared" si="27"/>
        <v>6</v>
      </c>
      <c r="T55" s="5">
        <f t="shared" si="27"/>
        <v>15</v>
      </c>
      <c r="V55" s="5">
        <f>MIN(V57:V82)</f>
        <v>30</v>
      </c>
      <c r="W55" s="5">
        <f>MIN(W57:W82)</f>
        <v>10.8</v>
      </c>
      <c r="Y55" s="5">
        <f>MIN(Y57:Y82)</f>
        <v>20</v>
      </c>
      <c r="Z55" s="5">
        <f>MIN(Z57:Z82)</f>
        <v>32</v>
      </c>
      <c r="AA55" s="5">
        <f>MIN(AA57:AA82)</f>
        <v>6</v>
      </c>
      <c r="AB55" s="5">
        <f>MIN(AB57:AB82)</f>
        <v>72</v>
      </c>
      <c r="AD55" s="5">
        <f aca="true" t="shared" si="28" ref="AD55:AK55">MIN(AD57:AD82)</f>
        <v>0</v>
      </c>
      <c r="AE55" s="5">
        <f t="shared" si="28"/>
        <v>0</v>
      </c>
      <c r="AF55" s="5">
        <f t="shared" si="28"/>
        <v>0</v>
      </c>
      <c r="AG55" s="5">
        <f t="shared" si="28"/>
        <v>0</v>
      </c>
      <c r="AH55" s="5">
        <f t="shared" si="28"/>
        <v>0</v>
      </c>
      <c r="AI55" s="5">
        <f t="shared" si="28"/>
        <v>0</v>
      </c>
      <c r="AJ55" s="5">
        <f t="shared" si="28"/>
        <v>0</v>
      </c>
      <c r="AK55" s="5">
        <f t="shared" si="28"/>
        <v>6</v>
      </c>
      <c r="AM55" s="5">
        <f aca="true" t="shared" si="29" ref="AM55:AS55">MIN(AM57:AM82)</f>
        <v>215</v>
      </c>
      <c r="AN55" s="5">
        <f t="shared" si="29"/>
        <v>210</v>
      </c>
      <c r="AO55" s="5">
        <f t="shared" si="29"/>
        <v>196.8</v>
      </c>
      <c r="AP55" s="5">
        <f t="shared" si="29"/>
        <v>20.9</v>
      </c>
      <c r="AQ55" s="5">
        <f t="shared" si="29"/>
        <v>77.9</v>
      </c>
      <c r="AR55" s="5">
        <f t="shared" si="29"/>
        <v>97.8</v>
      </c>
      <c r="AS55" s="5">
        <f t="shared" si="29"/>
        <v>0</v>
      </c>
      <c r="AU55" s="5">
        <f>MIN(AU57:AU82)</f>
        <v>168</v>
      </c>
      <c r="AV55" s="5">
        <f>MIN(AV57:AV82)</f>
        <v>105</v>
      </c>
      <c r="AW55" s="5">
        <f>MIN(AW57:AW82)</f>
        <v>3</v>
      </c>
      <c r="AX55" s="5">
        <f>MIN(AX57:AX82)</f>
        <v>58</v>
      </c>
      <c r="AY55" s="5">
        <f>MIN(AY57:AY82)</f>
        <v>4</v>
      </c>
      <c r="BB55" s="5">
        <f>MIN(BB57:BB82)</f>
        <v>620</v>
      </c>
      <c r="BC55" s="5">
        <f>MIN(BC57:BC82)</f>
        <v>226</v>
      </c>
      <c r="BD55" s="5">
        <f>MIN(BD57:BD82)</f>
        <v>0</v>
      </c>
      <c r="BE55" s="5">
        <f>MIN(BE57:BE82)</f>
        <v>0</v>
      </c>
      <c r="BF55" s="5">
        <f>MIN(BF57:BF82)</f>
        <v>226</v>
      </c>
    </row>
    <row r="56" spans="1:22" s="13" customFormat="1" ht="10.5">
      <c r="A56" s="13" t="s">
        <v>24</v>
      </c>
      <c r="E56" s="16"/>
      <c r="F56" s="17"/>
      <c r="V56" s="34"/>
    </row>
    <row r="57" spans="1:68" ht="10.5">
      <c r="A57" s="36" t="s">
        <v>87</v>
      </c>
      <c r="B57" s="37" t="s">
        <v>86</v>
      </c>
      <c r="C57" s="36"/>
      <c r="D57" s="57" t="s">
        <v>123</v>
      </c>
      <c r="E57" s="57"/>
      <c r="F57" s="38">
        <v>5</v>
      </c>
      <c r="G57" s="36">
        <v>30</v>
      </c>
      <c r="H57" s="36">
        <v>2</v>
      </c>
      <c r="I57" s="58" t="s">
        <v>21</v>
      </c>
      <c r="J57" s="58"/>
      <c r="K57" s="37"/>
      <c r="L57" s="36">
        <v>54</v>
      </c>
      <c r="M57" s="36">
        <v>16</v>
      </c>
      <c r="N57" s="36">
        <v>54</v>
      </c>
      <c r="O57" s="36">
        <v>9</v>
      </c>
      <c r="P57" s="36">
        <v>54</v>
      </c>
      <c r="Q57" s="36">
        <v>9</v>
      </c>
      <c r="R57" s="36">
        <v>42</v>
      </c>
      <c r="S57" s="36">
        <v>6</v>
      </c>
      <c r="T57" s="36">
        <v>19</v>
      </c>
      <c r="U57" s="37"/>
      <c r="V57" s="36">
        <v>179.55</v>
      </c>
      <c r="W57" s="36">
        <v>10.8</v>
      </c>
      <c r="X57" s="37"/>
      <c r="Y57" s="36">
        <v>20</v>
      </c>
      <c r="Z57" s="36">
        <v>60</v>
      </c>
      <c r="AA57" s="36">
        <v>18</v>
      </c>
      <c r="AB57" s="36">
        <v>72</v>
      </c>
      <c r="AC57" s="37"/>
      <c r="AD57" s="36"/>
      <c r="AE57" s="36"/>
      <c r="AF57" s="36"/>
      <c r="AG57" s="36"/>
      <c r="AH57" s="36"/>
      <c r="AI57" s="36"/>
      <c r="AJ57" s="36"/>
      <c r="AK57" s="36"/>
      <c r="AL57" s="37"/>
      <c r="AM57" s="36">
        <v>226</v>
      </c>
      <c r="AN57" s="36">
        <v>226</v>
      </c>
      <c r="AO57" s="36">
        <v>220.5</v>
      </c>
      <c r="AP57" s="36">
        <v>26.5</v>
      </c>
      <c r="AQ57" s="36"/>
      <c r="AR57" s="36"/>
      <c r="AS57" s="36"/>
      <c r="AT57" s="37"/>
      <c r="AU57" s="36">
        <v>226</v>
      </c>
      <c r="AV57" s="36">
        <v>226</v>
      </c>
      <c r="AW57" s="36"/>
      <c r="AX57" s="36">
        <v>210</v>
      </c>
      <c r="AY57" s="36">
        <v>4</v>
      </c>
      <c r="AZ57" s="36" t="s">
        <v>108</v>
      </c>
      <c r="BA57" s="37"/>
      <c r="BB57" s="36">
        <v>620</v>
      </c>
      <c r="BC57" s="36">
        <v>226</v>
      </c>
      <c r="BD57" s="36"/>
      <c r="BE57" s="36"/>
      <c r="BF57" s="36">
        <v>226</v>
      </c>
      <c r="BG57" s="39" t="s">
        <v>138</v>
      </c>
      <c r="BH57" s="36" t="s">
        <v>126</v>
      </c>
      <c r="BI57" s="36"/>
      <c r="BJ57" s="36"/>
      <c r="BK57" s="36"/>
      <c r="BL57" s="36"/>
      <c r="BM57" s="36"/>
      <c r="BN57" s="36"/>
      <c r="BO57" s="36"/>
      <c r="BP57" s="36"/>
    </row>
    <row r="59" spans="1:60" ht="10.5">
      <c r="A59" s="1" t="s">
        <v>118</v>
      </c>
      <c r="B59" s="9" t="s">
        <v>86</v>
      </c>
      <c r="D59" s="1" t="s">
        <v>128</v>
      </c>
      <c r="V59" s="35">
        <v>60</v>
      </c>
      <c r="W59" s="26">
        <v>99.41</v>
      </c>
      <c r="AZ59" s="1" t="s">
        <v>67</v>
      </c>
      <c r="BG59" s="1" t="s">
        <v>125</v>
      </c>
      <c r="BH59" s="1" t="s">
        <v>124</v>
      </c>
    </row>
    <row r="62" spans="1:2" ht="10.5">
      <c r="A62" s="1" t="s">
        <v>119</v>
      </c>
      <c r="B62" s="9" t="s">
        <v>86</v>
      </c>
    </row>
    <row r="64" spans="17:59" ht="10.5">
      <c r="Q64" s="26"/>
      <c r="R64" s="26"/>
      <c r="S64" s="26"/>
      <c r="T64" s="26"/>
      <c r="U64" s="27"/>
      <c r="V64" s="35"/>
      <c r="W64" s="26"/>
      <c r="BG64" s="19"/>
    </row>
    <row r="65" spans="1:60" ht="10.5">
      <c r="A65" s="1" t="s">
        <v>127</v>
      </c>
      <c r="B65" s="9" t="s">
        <v>86</v>
      </c>
      <c r="C65" s="1" t="s">
        <v>115</v>
      </c>
      <c r="D65" s="19" t="s">
        <v>128</v>
      </c>
      <c r="F65" s="2">
        <v>4</v>
      </c>
      <c r="G65" s="1">
        <v>192</v>
      </c>
      <c r="H65" s="1">
        <v>1</v>
      </c>
      <c r="I65" s="1">
        <v>16</v>
      </c>
      <c r="L65" s="1">
        <v>96</v>
      </c>
      <c r="O65" s="1">
        <v>8</v>
      </c>
      <c r="P65" s="1">
        <v>60</v>
      </c>
      <c r="Q65" s="26">
        <v>7</v>
      </c>
      <c r="R65" s="26">
        <v>60</v>
      </c>
      <c r="S65" s="26">
        <v>6</v>
      </c>
      <c r="T65" s="26">
        <v>21</v>
      </c>
      <c r="U65" s="27"/>
      <c r="V65" s="35">
        <v>60</v>
      </c>
      <c r="W65" s="26">
        <v>99.41</v>
      </c>
      <c r="Y65" s="1">
        <v>32</v>
      </c>
      <c r="Z65" s="1">
        <v>32</v>
      </c>
      <c r="AA65" s="1">
        <v>6</v>
      </c>
      <c r="AB65" s="1">
        <v>72</v>
      </c>
      <c r="AM65" s="1">
        <v>215</v>
      </c>
      <c r="AN65" s="1">
        <v>210</v>
      </c>
      <c r="AO65" s="1">
        <v>205</v>
      </c>
      <c r="AU65" s="1">
        <v>200</v>
      </c>
      <c r="AV65" s="1">
        <v>110</v>
      </c>
      <c r="AX65" s="1">
        <v>58</v>
      </c>
      <c r="AY65" s="1">
        <v>6</v>
      </c>
      <c r="AZ65" s="1" t="s">
        <v>106</v>
      </c>
      <c r="BA65" s="9" t="s">
        <v>107</v>
      </c>
      <c r="BG65" s="19" t="s">
        <v>131</v>
      </c>
      <c r="BH65" s="1" t="s">
        <v>20</v>
      </c>
    </row>
    <row r="66" spans="1:60" ht="10.5">
      <c r="A66" s="1" t="s">
        <v>135</v>
      </c>
      <c r="C66" s="1" t="s">
        <v>116</v>
      </c>
      <c r="L66" s="1">
        <v>96</v>
      </c>
      <c r="O66" s="1">
        <v>8</v>
      </c>
      <c r="P66" s="1">
        <v>60</v>
      </c>
      <c r="Q66" s="26">
        <v>7</v>
      </c>
      <c r="R66" s="26">
        <v>56</v>
      </c>
      <c r="S66" s="26">
        <v>7</v>
      </c>
      <c r="T66" s="26">
        <v>21</v>
      </c>
      <c r="U66" s="27"/>
      <c r="V66" s="35">
        <v>48</v>
      </c>
      <c r="W66" s="26">
        <v>155.36</v>
      </c>
      <c r="BG66" s="19" t="s">
        <v>132</v>
      </c>
      <c r="BH66" s="1" t="s">
        <v>105</v>
      </c>
    </row>
    <row r="67" spans="1:60" ht="10.5">
      <c r="A67" s="1" t="s">
        <v>134</v>
      </c>
      <c r="C67" s="1" t="s">
        <v>117</v>
      </c>
      <c r="L67" s="1">
        <v>96</v>
      </c>
      <c r="O67" s="1">
        <v>8</v>
      </c>
      <c r="P67" s="1">
        <v>60</v>
      </c>
      <c r="Q67" s="26">
        <v>6</v>
      </c>
      <c r="R67" s="26">
        <v>54</v>
      </c>
      <c r="S67" s="26">
        <v>6</v>
      </c>
      <c r="T67" s="26">
        <v>15</v>
      </c>
      <c r="U67" s="27"/>
      <c r="V67" s="35">
        <v>45</v>
      </c>
      <c r="W67" s="26">
        <v>176.76</v>
      </c>
      <c r="BG67" s="19" t="s">
        <v>133</v>
      </c>
      <c r="BH67" s="1" t="s">
        <v>105</v>
      </c>
    </row>
    <row r="68" spans="17:59" ht="10.5">
      <c r="Q68" s="26"/>
      <c r="R68" s="26"/>
      <c r="S68" s="26"/>
      <c r="T68" s="26"/>
      <c r="U68" s="27"/>
      <c r="V68" s="35"/>
      <c r="W68" s="26"/>
      <c r="BG68" s="19"/>
    </row>
    <row r="69" spans="1:59" ht="9" customHeight="1">
      <c r="A69" s="1" t="s">
        <v>113</v>
      </c>
      <c r="C69" s="1" t="s">
        <v>114</v>
      </c>
      <c r="D69" s="19" t="s">
        <v>128</v>
      </c>
      <c r="F69" s="2">
        <v>4</v>
      </c>
      <c r="G69" s="1">
        <v>192</v>
      </c>
      <c r="H69" s="1">
        <v>2</v>
      </c>
      <c r="Q69" s="26"/>
      <c r="R69" s="26"/>
      <c r="S69" s="26"/>
      <c r="T69" s="19">
        <v>25</v>
      </c>
      <c r="U69" s="27"/>
      <c r="V69" s="35"/>
      <c r="W69" s="26"/>
      <c r="Y69" s="1">
        <v>48</v>
      </c>
      <c r="Z69" s="1">
        <v>48</v>
      </c>
      <c r="AA69" s="1">
        <v>6</v>
      </c>
      <c r="AB69" s="1">
        <v>72</v>
      </c>
      <c r="AK69" s="19">
        <v>6</v>
      </c>
      <c r="AM69" s="1">
        <v>215</v>
      </c>
      <c r="AN69" s="1">
        <v>211</v>
      </c>
      <c r="AO69" s="1">
        <v>196.8</v>
      </c>
      <c r="AP69" s="1">
        <v>20.9</v>
      </c>
      <c r="AQ69" s="1">
        <v>77.9</v>
      </c>
      <c r="AR69" s="1">
        <v>97.8</v>
      </c>
      <c r="AU69" s="1">
        <v>168</v>
      </c>
      <c r="AV69" s="1">
        <v>105</v>
      </c>
      <c r="AW69" s="1">
        <v>3</v>
      </c>
      <c r="AX69" s="1">
        <v>74</v>
      </c>
      <c r="AY69" s="1">
        <v>6</v>
      </c>
      <c r="AZ69" s="1" t="s">
        <v>106</v>
      </c>
      <c r="BA69" s="9" t="s">
        <v>90</v>
      </c>
      <c r="BG69" s="18" t="s">
        <v>91</v>
      </c>
    </row>
    <row r="70" spans="4:59" ht="9" customHeight="1">
      <c r="D70" s="19"/>
      <c r="Q70" s="26"/>
      <c r="R70" s="26"/>
      <c r="S70" s="26"/>
      <c r="T70" s="19"/>
      <c r="U70" s="27"/>
      <c r="V70" s="35"/>
      <c r="W70" s="26"/>
      <c r="AK70" s="19"/>
      <c r="BG70" s="18"/>
    </row>
    <row r="71" spans="4:59" ht="9" customHeight="1">
      <c r="D71" s="19"/>
      <c r="Q71" s="26"/>
      <c r="R71" s="26"/>
      <c r="S71" s="26"/>
      <c r="T71" s="19"/>
      <c r="U71" s="27"/>
      <c r="V71" s="35"/>
      <c r="W71" s="26"/>
      <c r="AK71" s="19"/>
      <c r="BG71" s="18"/>
    </row>
    <row r="72" spans="4:59" ht="9" customHeight="1">
      <c r="D72" s="19"/>
      <c r="Q72" s="26"/>
      <c r="R72" s="26"/>
      <c r="S72" s="26"/>
      <c r="T72" s="19"/>
      <c r="U72" s="27"/>
      <c r="V72" s="35"/>
      <c r="W72" s="26"/>
      <c r="AK72" s="19"/>
      <c r="BG72" s="18"/>
    </row>
    <row r="73" spans="4:59" ht="9" customHeight="1">
      <c r="D73" s="19"/>
      <c r="Q73" s="26"/>
      <c r="R73" s="26"/>
      <c r="S73" s="26"/>
      <c r="T73" s="19"/>
      <c r="U73" s="27"/>
      <c r="V73" s="35"/>
      <c r="W73" s="26"/>
      <c r="AK73" s="19"/>
      <c r="BG73" s="18"/>
    </row>
    <row r="74" spans="4:59" ht="9" customHeight="1">
      <c r="D74" s="19"/>
      <c r="Q74" s="26"/>
      <c r="R74" s="26"/>
      <c r="S74" s="26"/>
      <c r="T74" s="19"/>
      <c r="U74" s="27"/>
      <c r="V74" s="35"/>
      <c r="W74" s="26"/>
      <c r="AK74" s="19"/>
      <c r="BG74" s="18"/>
    </row>
    <row r="75" ht="10.5">
      <c r="BG75" s="18"/>
    </row>
    <row r="76" spans="1:59" ht="10.5">
      <c r="A76" s="1" t="s">
        <v>77</v>
      </c>
      <c r="C76" s="1" t="s">
        <v>72</v>
      </c>
      <c r="D76" s="1">
        <v>1675</v>
      </c>
      <c r="E76" s="3" t="s">
        <v>94</v>
      </c>
      <c r="V76" s="31">
        <v>30</v>
      </c>
      <c r="W76" s="1">
        <v>397.72</v>
      </c>
      <c r="AD76" s="1" t="s">
        <v>75</v>
      </c>
      <c r="AE76" s="1" t="s">
        <v>75</v>
      </c>
      <c r="AF76" s="1" t="s">
        <v>75</v>
      </c>
      <c r="AG76" s="1" t="s">
        <v>75</v>
      </c>
      <c r="AH76" s="1" t="s">
        <v>75</v>
      </c>
      <c r="AI76" s="1" t="s">
        <v>75</v>
      </c>
      <c r="AJ76" s="1" t="s">
        <v>75</v>
      </c>
      <c r="AK76" s="1" t="s">
        <v>75</v>
      </c>
      <c r="AM76" s="1">
        <v>444.5</v>
      </c>
      <c r="AN76" s="1">
        <v>444.5</v>
      </c>
      <c r="BG76" s="18"/>
    </row>
    <row r="77" spans="1:59" ht="10.5">
      <c r="A77" s="1" t="s">
        <v>78</v>
      </c>
      <c r="C77" s="1" t="s">
        <v>95</v>
      </c>
      <c r="D77" s="1">
        <v>1675</v>
      </c>
      <c r="E77" s="3" t="s">
        <v>93</v>
      </c>
      <c r="V77" s="31">
        <v>30</v>
      </c>
      <c r="W77" s="1">
        <v>397.72</v>
      </c>
      <c r="AD77" s="1" t="s">
        <v>75</v>
      </c>
      <c r="AE77" s="1" t="s">
        <v>75</v>
      </c>
      <c r="AF77" s="1" t="s">
        <v>75</v>
      </c>
      <c r="AG77" s="1" t="s">
        <v>75</v>
      </c>
      <c r="AH77" s="1" t="s">
        <v>75</v>
      </c>
      <c r="AI77" s="1" t="s">
        <v>75</v>
      </c>
      <c r="AJ77" s="1" t="s">
        <v>75</v>
      </c>
      <c r="AK77" s="1" t="s">
        <v>75</v>
      </c>
      <c r="AM77" s="1">
        <v>444.5</v>
      </c>
      <c r="AN77" s="1">
        <v>444.5</v>
      </c>
      <c r="BG77" s="18"/>
    </row>
    <row r="78" ht="10.5">
      <c r="BG78" s="18"/>
    </row>
    <row r="79" ht="10.5">
      <c r="BG79" s="18"/>
    </row>
    <row r="80" ht="10.5">
      <c r="BG80" s="18"/>
    </row>
    <row r="81" ht="10.5">
      <c r="BG81" s="18"/>
    </row>
    <row r="82" ht="10.5">
      <c r="BG82" s="18"/>
    </row>
    <row r="83" ht="10.5">
      <c r="BG83" s="18"/>
    </row>
    <row r="84" spans="1:58" ht="10.5">
      <c r="A84" s="4" t="s">
        <v>46</v>
      </c>
      <c r="D84" s="5" t="e">
        <f>MAX(D88:D101)</f>
        <v>#DIV/0!</v>
      </c>
      <c r="F84" s="5" t="e">
        <f>MAX(F88:F101)</f>
        <v>#DIV/0!</v>
      </c>
      <c r="G84" s="5" t="e">
        <f>MAX(G88:G101)</f>
        <v>#DIV/0!</v>
      </c>
      <c r="L84" s="5" t="e">
        <f aca="true" t="shared" si="30" ref="L84:T84">MAX(L88:L101)</f>
        <v>#DIV/0!</v>
      </c>
      <c r="M84" s="5" t="e">
        <f t="shared" si="30"/>
        <v>#DIV/0!</v>
      </c>
      <c r="N84" s="5" t="e">
        <f t="shared" si="30"/>
        <v>#DIV/0!</v>
      </c>
      <c r="O84" s="5" t="e">
        <f t="shared" si="30"/>
        <v>#DIV/0!</v>
      </c>
      <c r="P84" s="5" t="e">
        <f t="shared" si="30"/>
        <v>#DIV/0!</v>
      </c>
      <c r="Q84" s="5" t="e">
        <f t="shared" si="30"/>
        <v>#DIV/0!</v>
      </c>
      <c r="R84" s="5" t="e">
        <f t="shared" si="30"/>
        <v>#DIV/0!</v>
      </c>
      <c r="S84" s="5" t="e">
        <f t="shared" si="30"/>
        <v>#DIV/0!</v>
      </c>
      <c r="T84" s="5" t="e">
        <f t="shared" si="30"/>
        <v>#DIV/0!</v>
      </c>
      <c r="V84" s="29" t="e">
        <f>MAX(V88:V101)</f>
        <v>#DIV/0!</v>
      </c>
      <c r="W84" s="5" t="e">
        <f>MAX(W88:W101)</f>
        <v>#DIV/0!</v>
      </c>
      <c r="Y84" s="5" t="e">
        <f>MAX(Y88:Y101)</f>
        <v>#DIV/0!</v>
      </c>
      <c r="Z84" s="5" t="e">
        <f>MAX(Z88:Z101)</f>
        <v>#DIV/0!</v>
      </c>
      <c r="AA84" s="5" t="e">
        <f>MAX(AA88:AA101)</f>
        <v>#DIV/0!</v>
      </c>
      <c r="AB84" s="5" t="e">
        <f>MAX(AB88:AB101)</f>
        <v>#DIV/0!</v>
      </c>
      <c r="AD84" s="5" t="e">
        <f aca="true" t="shared" si="31" ref="AD84:AK84">MAX(AD88:AD101)</f>
        <v>#DIV/0!</v>
      </c>
      <c r="AE84" s="5" t="e">
        <f t="shared" si="31"/>
        <v>#DIV/0!</v>
      </c>
      <c r="AF84" s="5" t="e">
        <f t="shared" si="31"/>
        <v>#DIV/0!</v>
      </c>
      <c r="AG84" s="5" t="e">
        <f t="shared" si="31"/>
        <v>#DIV/0!</v>
      </c>
      <c r="AH84" s="5" t="e">
        <f t="shared" si="31"/>
        <v>#DIV/0!</v>
      </c>
      <c r="AI84" s="5" t="e">
        <f t="shared" si="31"/>
        <v>#DIV/0!</v>
      </c>
      <c r="AJ84" s="5" t="e">
        <f t="shared" si="31"/>
        <v>#DIV/0!</v>
      </c>
      <c r="AK84" s="5" t="e">
        <f t="shared" si="31"/>
        <v>#DIV/0!</v>
      </c>
      <c r="AM84" s="5" t="e">
        <f>MAX(AM88:AM101)</f>
        <v>#DIV/0!</v>
      </c>
      <c r="AN84" s="5" t="e">
        <f>MAX(AN88:AN101)</f>
        <v>#DIV/0!</v>
      </c>
      <c r="AO84" s="5"/>
      <c r="AP84" s="5"/>
      <c r="AQ84" s="5"/>
      <c r="AR84" s="5"/>
      <c r="AS84" s="5"/>
      <c r="AU84" s="5" t="e">
        <f>MAX(AU88:AU101)</f>
        <v>#DIV/0!</v>
      </c>
      <c r="AV84" s="5" t="e">
        <f>MAX(AV88:AV101)</f>
        <v>#DIV/0!</v>
      </c>
      <c r="AW84" s="5"/>
      <c r="AX84" s="5" t="e">
        <f>MAX(AX88:AX101)</f>
        <v>#DIV/0!</v>
      </c>
      <c r="AY84" s="5" t="e">
        <f>MAX(AY88:AY101)</f>
        <v>#DIV/0!</v>
      </c>
      <c r="BB84" s="5" t="e">
        <f>MAX(BB88:BB101)</f>
        <v>#DIV/0!</v>
      </c>
      <c r="BC84" s="5" t="e">
        <f>MAX(BC88:BC101)</f>
        <v>#DIV/0!</v>
      </c>
      <c r="BD84" s="5" t="e">
        <f>MAX(BD88:BD101)</f>
        <v>#DIV/0!</v>
      </c>
      <c r="BE84" s="5" t="e">
        <f>MAX(BE88:BE101)</f>
        <v>#DIV/0!</v>
      </c>
      <c r="BF84" s="5" t="e">
        <f>MAX(BF88:BF101)</f>
        <v>#DIV/0!</v>
      </c>
    </row>
    <row r="85" spans="1:58" ht="10.5">
      <c r="A85" s="5" t="s">
        <v>47</v>
      </c>
      <c r="D85" s="5" t="e">
        <f>AVERAGE(D88:D101)</f>
        <v>#DIV/0!</v>
      </c>
      <c r="F85" s="5" t="e">
        <f>AVERAGE(F88:F101)</f>
        <v>#DIV/0!</v>
      </c>
      <c r="G85" s="5" t="e">
        <f>AVERAGE(G88:G101)</f>
        <v>#DIV/0!</v>
      </c>
      <c r="L85" s="5" t="e">
        <f aca="true" t="shared" si="32" ref="L85:T85">AVERAGE(L88:L101)</f>
        <v>#DIV/0!</v>
      </c>
      <c r="M85" s="5" t="e">
        <f t="shared" si="32"/>
        <v>#DIV/0!</v>
      </c>
      <c r="N85" s="5" t="e">
        <f t="shared" si="32"/>
        <v>#DIV/0!</v>
      </c>
      <c r="O85" s="5" t="e">
        <f t="shared" si="32"/>
        <v>#DIV/0!</v>
      </c>
      <c r="P85" s="5" t="e">
        <f t="shared" si="32"/>
        <v>#DIV/0!</v>
      </c>
      <c r="Q85" s="5" t="e">
        <f t="shared" si="32"/>
        <v>#DIV/0!</v>
      </c>
      <c r="R85" s="5" t="e">
        <f t="shared" si="32"/>
        <v>#DIV/0!</v>
      </c>
      <c r="S85" s="5" t="e">
        <f t="shared" si="32"/>
        <v>#DIV/0!</v>
      </c>
      <c r="T85" s="5" t="e">
        <f t="shared" si="32"/>
        <v>#DIV/0!</v>
      </c>
      <c r="V85" s="29" t="e">
        <f>AVERAGE(V88:V101)</f>
        <v>#DIV/0!</v>
      </c>
      <c r="W85" s="5" t="e">
        <f>AVERAGE(W88:W101)</f>
        <v>#DIV/0!</v>
      </c>
      <c r="Y85" s="5" t="e">
        <f>AVERAGE(Y88:Y101)</f>
        <v>#DIV/0!</v>
      </c>
      <c r="Z85" s="5" t="e">
        <f>AVERAGE(Z88:Z101)</f>
        <v>#DIV/0!</v>
      </c>
      <c r="AA85" s="5" t="e">
        <f>AVERAGE(AA88:AA101)</f>
        <v>#DIV/0!</v>
      </c>
      <c r="AB85" s="5" t="e">
        <f>AVERAGE(AB88:AB101)</f>
        <v>#DIV/0!</v>
      </c>
      <c r="AD85" s="5" t="e">
        <f aca="true" t="shared" si="33" ref="AD85:AK85">AVERAGE(AD88:AD101)</f>
        <v>#DIV/0!</v>
      </c>
      <c r="AE85" s="5" t="e">
        <f t="shared" si="33"/>
        <v>#DIV/0!</v>
      </c>
      <c r="AF85" s="5" t="e">
        <f t="shared" si="33"/>
        <v>#DIV/0!</v>
      </c>
      <c r="AG85" s="5" t="e">
        <f t="shared" si="33"/>
        <v>#DIV/0!</v>
      </c>
      <c r="AH85" s="5" t="e">
        <f t="shared" si="33"/>
        <v>#DIV/0!</v>
      </c>
      <c r="AI85" s="5" t="e">
        <f t="shared" si="33"/>
        <v>#DIV/0!</v>
      </c>
      <c r="AJ85" s="5" t="e">
        <f t="shared" si="33"/>
        <v>#DIV/0!</v>
      </c>
      <c r="AK85" s="5" t="e">
        <f t="shared" si="33"/>
        <v>#DIV/0!</v>
      </c>
      <c r="AM85" s="5" t="e">
        <f>AVERAGE(AM88:AM101)</f>
        <v>#DIV/0!</v>
      </c>
      <c r="AN85" s="5" t="e">
        <f>AVERAGE(AN88:AN101)</f>
        <v>#DIV/0!</v>
      </c>
      <c r="AO85" s="5"/>
      <c r="AP85" s="5"/>
      <c r="AQ85" s="5"/>
      <c r="AR85" s="5"/>
      <c r="AS85" s="5"/>
      <c r="AU85" s="5" t="e">
        <f>AVERAGE(AU88:AU101)</f>
        <v>#DIV/0!</v>
      </c>
      <c r="AV85" s="5" t="e">
        <f>AVERAGE(AV88:AV101)</f>
        <v>#DIV/0!</v>
      </c>
      <c r="AW85" s="5"/>
      <c r="AX85" s="5" t="e">
        <f>AVERAGE(AX88:AX101)</f>
        <v>#DIV/0!</v>
      </c>
      <c r="AY85" s="5" t="e">
        <f>AVERAGE(AY88:AY101)</f>
        <v>#DIV/0!</v>
      </c>
      <c r="BB85" s="5" t="e">
        <f>AVERAGE(BB88:BB101)</f>
        <v>#DIV/0!</v>
      </c>
      <c r="BC85" s="5" t="e">
        <f>AVERAGE(BC88:BC101)</f>
        <v>#DIV/0!</v>
      </c>
      <c r="BD85" s="5" t="e">
        <f>AVERAGE(BD88:BD101)</f>
        <v>#DIV/0!</v>
      </c>
      <c r="BE85" s="5" t="e">
        <f>AVERAGE(BE88:BE101)</f>
        <v>#DIV/0!</v>
      </c>
      <c r="BF85" s="5" t="e">
        <f>AVERAGE(BF88:BF101)</f>
        <v>#DIV/0!</v>
      </c>
    </row>
    <row r="86" spans="1:58" ht="10.5">
      <c r="A86" s="5" t="s">
        <v>22</v>
      </c>
      <c r="D86" s="5" t="e">
        <f>MIN(D88:D101)</f>
        <v>#DIV/0!</v>
      </c>
      <c r="F86" s="5" t="e">
        <f>MIN(F88:F101)</f>
        <v>#DIV/0!</v>
      </c>
      <c r="G86" s="5" t="e">
        <f>MIN(G88:G101)</f>
        <v>#DIV/0!</v>
      </c>
      <c r="L86" s="5" t="e">
        <f aca="true" t="shared" si="34" ref="L86:T86">MIN(L88:L101)</f>
        <v>#DIV/0!</v>
      </c>
      <c r="M86" s="5" t="e">
        <f t="shared" si="34"/>
        <v>#DIV/0!</v>
      </c>
      <c r="N86" s="5" t="e">
        <f t="shared" si="34"/>
        <v>#DIV/0!</v>
      </c>
      <c r="O86" s="5" t="e">
        <f t="shared" si="34"/>
        <v>#DIV/0!</v>
      </c>
      <c r="P86" s="5" t="e">
        <f t="shared" si="34"/>
        <v>#DIV/0!</v>
      </c>
      <c r="Q86" s="5" t="e">
        <f t="shared" si="34"/>
        <v>#DIV/0!</v>
      </c>
      <c r="R86" s="5" t="e">
        <f t="shared" si="34"/>
        <v>#DIV/0!</v>
      </c>
      <c r="S86" s="5" t="e">
        <f t="shared" si="34"/>
        <v>#DIV/0!</v>
      </c>
      <c r="T86" s="5" t="e">
        <f t="shared" si="34"/>
        <v>#DIV/0!</v>
      </c>
      <c r="V86" s="29" t="e">
        <f>MIN(V88:V101)</f>
        <v>#DIV/0!</v>
      </c>
      <c r="W86" s="5" t="e">
        <f>MIN(W88:W101)</f>
        <v>#DIV/0!</v>
      </c>
      <c r="Y86" s="5" t="e">
        <f>MIN(Y88:Y101)</f>
        <v>#DIV/0!</v>
      </c>
      <c r="Z86" s="5" t="e">
        <f>MIN(Z88:Z101)</f>
        <v>#DIV/0!</v>
      </c>
      <c r="AA86" s="5" t="e">
        <f>MIN(AA88:AA101)</f>
        <v>#DIV/0!</v>
      </c>
      <c r="AB86" s="5" t="e">
        <f>MIN(AB88:AB101)</f>
        <v>#DIV/0!</v>
      </c>
      <c r="AD86" s="5" t="e">
        <f aca="true" t="shared" si="35" ref="AD86:AK86">MIN(AD88:AD101)</f>
        <v>#DIV/0!</v>
      </c>
      <c r="AE86" s="5" t="e">
        <f t="shared" si="35"/>
        <v>#DIV/0!</v>
      </c>
      <c r="AF86" s="5" t="e">
        <f t="shared" si="35"/>
        <v>#DIV/0!</v>
      </c>
      <c r="AG86" s="5" t="e">
        <f t="shared" si="35"/>
        <v>#DIV/0!</v>
      </c>
      <c r="AH86" s="5" t="e">
        <f t="shared" si="35"/>
        <v>#DIV/0!</v>
      </c>
      <c r="AI86" s="5" t="e">
        <f t="shared" si="35"/>
        <v>#DIV/0!</v>
      </c>
      <c r="AJ86" s="5" t="e">
        <f t="shared" si="35"/>
        <v>#DIV/0!</v>
      </c>
      <c r="AK86" s="5" t="e">
        <f t="shared" si="35"/>
        <v>#DIV/0!</v>
      </c>
      <c r="AM86" s="5" t="e">
        <f>MIN(AM88:AM101)</f>
        <v>#DIV/0!</v>
      </c>
      <c r="AN86" s="5" t="e">
        <f>MIN(AN88:AN101)</f>
        <v>#DIV/0!</v>
      </c>
      <c r="AO86" s="5"/>
      <c r="AP86" s="5"/>
      <c r="AQ86" s="5"/>
      <c r="AR86" s="5"/>
      <c r="AS86" s="5"/>
      <c r="AU86" s="5" t="e">
        <f>MIN(AU88:AU101)</f>
        <v>#DIV/0!</v>
      </c>
      <c r="AV86" s="5" t="e">
        <f>MIN(AV88:AV101)</f>
        <v>#DIV/0!</v>
      </c>
      <c r="AW86" s="5"/>
      <c r="AX86" s="5" t="e">
        <f>MIN(AX88:AX101)</f>
        <v>#DIV/0!</v>
      </c>
      <c r="AY86" s="5" t="e">
        <f>MIN(AY88:AY101)</f>
        <v>#DIV/0!</v>
      </c>
      <c r="BB86" s="5" t="e">
        <f>MIN(BB88:BB101)</f>
        <v>#DIV/0!</v>
      </c>
      <c r="BC86" s="5" t="e">
        <f>MIN(BC88:BC101)</f>
        <v>#DIV/0!</v>
      </c>
      <c r="BD86" s="5" t="e">
        <f>MIN(BD88:BD101)</f>
        <v>#DIV/0!</v>
      </c>
      <c r="BE86" s="5" t="e">
        <f>MIN(BE88:BE101)</f>
        <v>#DIV/0!</v>
      </c>
      <c r="BF86" s="5" t="e">
        <f>MIN(BF88:BF101)</f>
        <v>#DIV/0!</v>
      </c>
    </row>
    <row r="87" spans="1:22" s="13" customFormat="1" ht="10.5">
      <c r="A87" s="13" t="s">
        <v>143</v>
      </c>
      <c r="E87" s="16"/>
      <c r="F87" s="17"/>
      <c r="V87" s="34"/>
    </row>
    <row r="98" spans="1:58" ht="10.5">
      <c r="A98" s="4" t="s">
        <v>46</v>
      </c>
      <c r="D98" s="5">
        <f>MAX(D102:D116)</f>
        <v>0</v>
      </c>
      <c r="F98" s="5">
        <f>MAX(F102:F116)</f>
        <v>0</v>
      </c>
      <c r="G98" s="5">
        <f>MAX(G102:G116)</f>
        <v>0</v>
      </c>
      <c r="L98" s="5">
        <f aca="true" t="shared" si="36" ref="L98:Q98">MAX(L102:L116)</f>
        <v>0</v>
      </c>
      <c r="M98" s="5">
        <f t="shared" si="36"/>
        <v>0</v>
      </c>
      <c r="N98" s="5">
        <f t="shared" si="36"/>
        <v>0</v>
      </c>
      <c r="O98" s="5">
        <f t="shared" si="36"/>
        <v>0</v>
      </c>
      <c r="P98" s="5">
        <f t="shared" si="36"/>
        <v>0</v>
      </c>
      <c r="Q98" s="5">
        <f t="shared" si="36"/>
        <v>0</v>
      </c>
      <c r="R98" s="5">
        <f>MAX(R102:R116)</f>
        <v>0</v>
      </c>
      <c r="S98" s="5">
        <f>MAX(S102:S116)</f>
        <v>0</v>
      </c>
      <c r="T98" s="5">
        <f>MAX(T102:T116)</f>
        <v>0</v>
      </c>
      <c r="V98" s="29">
        <f>MAX(V102:V116)</f>
        <v>0</v>
      </c>
      <c r="W98" s="5">
        <f>MAX(W102:W116)</f>
        <v>0</v>
      </c>
      <c r="Y98" s="5">
        <f>MAX(Y102:Y116)</f>
        <v>0</v>
      </c>
      <c r="Z98" s="5">
        <f>MAX(Z102:Z116)</f>
        <v>0</v>
      </c>
      <c r="AA98" s="5">
        <f>MAX(AA102:AA116)</f>
        <v>0</v>
      </c>
      <c r="AB98" s="5">
        <f>MAX(AB102:AB116)</f>
        <v>0</v>
      </c>
      <c r="AD98" s="5">
        <f aca="true" t="shared" si="37" ref="AD98:AK98">MAX(AD102:AD116)</f>
        <v>0</v>
      </c>
      <c r="AE98" s="5">
        <f t="shared" si="37"/>
        <v>0</v>
      </c>
      <c r="AF98" s="5">
        <f t="shared" si="37"/>
        <v>0</v>
      </c>
      <c r="AG98" s="5">
        <f t="shared" si="37"/>
        <v>0</v>
      </c>
      <c r="AH98" s="5">
        <f t="shared" si="37"/>
        <v>0</v>
      </c>
      <c r="AI98" s="5">
        <f t="shared" si="37"/>
        <v>0</v>
      </c>
      <c r="AJ98" s="5">
        <f t="shared" si="37"/>
        <v>0</v>
      </c>
      <c r="AK98" s="5">
        <f t="shared" si="37"/>
        <v>0</v>
      </c>
      <c r="AM98" s="5">
        <f>MAX(AM102:AM116)</f>
        <v>0</v>
      </c>
      <c r="AN98" s="5">
        <f>MAX(AN102:AN116)</f>
        <v>0</v>
      </c>
      <c r="AO98" s="5"/>
      <c r="AP98" s="5"/>
      <c r="AQ98" s="5"/>
      <c r="AR98" s="5"/>
      <c r="AS98" s="5"/>
      <c r="AU98" s="5">
        <f>MAX(AU102:AU116)</f>
        <v>0</v>
      </c>
      <c r="AV98" s="5">
        <f>MAX(AV102:AV116)</f>
        <v>0</v>
      </c>
      <c r="AW98" s="5"/>
      <c r="AX98" s="5">
        <f>MAX(AX102:AX116)</f>
        <v>0</v>
      </c>
      <c r="AY98" s="5">
        <f>MAX(AY102:AY116)</f>
        <v>0</v>
      </c>
      <c r="BB98" s="5">
        <f>MAX(BB102:BB116)</f>
        <v>0</v>
      </c>
      <c r="BC98" s="5">
        <f>MAX(BC102:BC116)</f>
        <v>0</v>
      </c>
      <c r="BD98" s="5">
        <f>MAX(BD102:BD116)</f>
        <v>0</v>
      </c>
      <c r="BE98" s="5">
        <f>MAX(BE102:BE116)</f>
        <v>0</v>
      </c>
      <c r="BF98" s="5">
        <f>MAX(BF102:BF116)</f>
        <v>0</v>
      </c>
    </row>
    <row r="99" spans="1:58" ht="10.5">
      <c r="A99" s="5" t="s">
        <v>47</v>
      </c>
      <c r="D99" s="5" t="e">
        <f>AVERAGE(D102:D116)</f>
        <v>#DIV/0!</v>
      </c>
      <c r="F99" s="5" t="e">
        <f>AVERAGE(F102:F116)</f>
        <v>#DIV/0!</v>
      </c>
      <c r="G99" s="5" t="e">
        <f>AVERAGE(G102:G116)</f>
        <v>#DIV/0!</v>
      </c>
      <c r="L99" s="5" t="e">
        <f aca="true" t="shared" si="38" ref="L99:Q99">AVERAGE(L102:L116)</f>
        <v>#DIV/0!</v>
      </c>
      <c r="M99" s="5" t="e">
        <f t="shared" si="38"/>
        <v>#DIV/0!</v>
      </c>
      <c r="N99" s="5" t="e">
        <f t="shared" si="38"/>
        <v>#DIV/0!</v>
      </c>
      <c r="O99" s="5" t="e">
        <f t="shared" si="38"/>
        <v>#DIV/0!</v>
      </c>
      <c r="P99" s="5" t="e">
        <f t="shared" si="38"/>
        <v>#DIV/0!</v>
      </c>
      <c r="Q99" s="5" t="e">
        <f t="shared" si="38"/>
        <v>#DIV/0!</v>
      </c>
      <c r="R99" s="5" t="e">
        <f>AVERAGE(R102:R116)</f>
        <v>#DIV/0!</v>
      </c>
      <c r="S99" s="5" t="e">
        <f>AVERAGE(S102:S116)</f>
        <v>#DIV/0!</v>
      </c>
      <c r="T99" s="5" t="e">
        <f>AVERAGE(T102:T116)</f>
        <v>#DIV/0!</v>
      </c>
      <c r="V99" s="29" t="e">
        <f>AVERAGE(V102:V116)</f>
        <v>#DIV/0!</v>
      </c>
      <c r="W99" s="5" t="e">
        <f>AVERAGE(W102:W116)</f>
        <v>#DIV/0!</v>
      </c>
      <c r="Y99" s="5" t="e">
        <f>AVERAGE(Y102:Y116)</f>
        <v>#DIV/0!</v>
      </c>
      <c r="Z99" s="5" t="e">
        <f>AVERAGE(Z102:Z116)</f>
        <v>#DIV/0!</v>
      </c>
      <c r="AA99" s="5" t="e">
        <f>AVERAGE(AA102:AA116)</f>
        <v>#DIV/0!</v>
      </c>
      <c r="AB99" s="5" t="e">
        <f>AVERAGE(AB102:AB116)</f>
        <v>#DIV/0!</v>
      </c>
      <c r="AD99" s="5" t="e">
        <f aca="true" t="shared" si="39" ref="AD99:AK99">AVERAGE(AD102:AD116)</f>
        <v>#DIV/0!</v>
      </c>
      <c r="AE99" s="5" t="e">
        <f t="shared" si="39"/>
        <v>#DIV/0!</v>
      </c>
      <c r="AF99" s="5" t="e">
        <f t="shared" si="39"/>
        <v>#DIV/0!</v>
      </c>
      <c r="AG99" s="5" t="e">
        <f t="shared" si="39"/>
        <v>#DIV/0!</v>
      </c>
      <c r="AH99" s="5" t="e">
        <f t="shared" si="39"/>
        <v>#DIV/0!</v>
      </c>
      <c r="AI99" s="5" t="e">
        <f t="shared" si="39"/>
        <v>#DIV/0!</v>
      </c>
      <c r="AJ99" s="5" t="e">
        <f t="shared" si="39"/>
        <v>#DIV/0!</v>
      </c>
      <c r="AK99" s="5" t="e">
        <f t="shared" si="39"/>
        <v>#DIV/0!</v>
      </c>
      <c r="AM99" s="5" t="e">
        <f>AVERAGE(AM102:AM116)</f>
        <v>#DIV/0!</v>
      </c>
      <c r="AN99" s="5" t="e">
        <f>AVERAGE(AN102:AN116)</f>
        <v>#DIV/0!</v>
      </c>
      <c r="AO99" s="5"/>
      <c r="AP99" s="5"/>
      <c r="AQ99" s="5"/>
      <c r="AR99" s="5"/>
      <c r="AS99" s="5"/>
      <c r="AU99" s="5" t="e">
        <f>AVERAGE(AU102:AU116)</f>
        <v>#DIV/0!</v>
      </c>
      <c r="AV99" s="5" t="e">
        <f>AVERAGE(AV102:AV116)</f>
        <v>#DIV/0!</v>
      </c>
      <c r="AW99" s="5"/>
      <c r="AX99" s="5" t="e">
        <f>AVERAGE(AX102:AX116)</f>
        <v>#DIV/0!</v>
      </c>
      <c r="AY99" s="5" t="e">
        <f>AVERAGE(AY102:AY116)</f>
        <v>#DIV/0!</v>
      </c>
      <c r="BB99" s="5" t="e">
        <f>AVERAGE(BB102:BB116)</f>
        <v>#DIV/0!</v>
      </c>
      <c r="BC99" s="5" t="e">
        <f>AVERAGE(BC102:BC116)</f>
        <v>#DIV/0!</v>
      </c>
      <c r="BD99" s="5" t="e">
        <f>AVERAGE(BD102:BD116)</f>
        <v>#DIV/0!</v>
      </c>
      <c r="BE99" s="5" t="e">
        <f>AVERAGE(BE102:BE116)</f>
        <v>#DIV/0!</v>
      </c>
      <c r="BF99" s="5" t="e">
        <f>AVERAGE(BF102:BF116)</f>
        <v>#DIV/0!</v>
      </c>
    </row>
    <row r="100" spans="1:58" ht="10.5">
      <c r="A100" s="5" t="s">
        <v>22</v>
      </c>
      <c r="D100" s="5">
        <f>MIN(D102:D116)</f>
        <v>0</v>
      </c>
      <c r="F100" s="5">
        <f>MIN(F102:F116)</f>
        <v>0</v>
      </c>
      <c r="G100" s="5">
        <f>MIN(G102:G116)</f>
        <v>0</v>
      </c>
      <c r="L100" s="5">
        <f aca="true" t="shared" si="40" ref="L100:Q100">MIN(L102:L116)</f>
        <v>0</v>
      </c>
      <c r="M100" s="5">
        <f t="shared" si="40"/>
        <v>0</v>
      </c>
      <c r="N100" s="5">
        <f t="shared" si="40"/>
        <v>0</v>
      </c>
      <c r="O100" s="5">
        <f t="shared" si="40"/>
        <v>0</v>
      </c>
      <c r="P100" s="5">
        <f t="shared" si="40"/>
        <v>0</v>
      </c>
      <c r="Q100" s="5">
        <f t="shared" si="40"/>
        <v>0</v>
      </c>
      <c r="R100" s="5">
        <f>MIN(R102:R116)</f>
        <v>0</v>
      </c>
      <c r="S100" s="5">
        <f>MIN(S102:S116)</f>
        <v>0</v>
      </c>
      <c r="T100" s="5">
        <f>MIN(T102:T116)</f>
        <v>0</v>
      </c>
      <c r="V100" s="29">
        <f>MIN(V102:V116)</f>
        <v>0</v>
      </c>
      <c r="W100" s="5">
        <f>MIN(W102:W116)</f>
        <v>0</v>
      </c>
      <c r="Y100" s="5">
        <f>MIN(Y102:Y116)</f>
        <v>0</v>
      </c>
      <c r="Z100" s="5">
        <f>MIN(Z102:Z116)</f>
        <v>0</v>
      </c>
      <c r="AA100" s="5">
        <f>MIN(AA102:AA116)</f>
        <v>0</v>
      </c>
      <c r="AB100" s="5">
        <f>MIN(AB102:AB116)</f>
        <v>0</v>
      </c>
      <c r="AD100" s="5">
        <f aca="true" t="shared" si="41" ref="AD100:AK100">MIN(AD102:AD116)</f>
        <v>0</v>
      </c>
      <c r="AE100" s="5">
        <f t="shared" si="41"/>
        <v>0</v>
      </c>
      <c r="AF100" s="5">
        <f t="shared" si="41"/>
        <v>0</v>
      </c>
      <c r="AG100" s="5">
        <f t="shared" si="41"/>
        <v>0</v>
      </c>
      <c r="AH100" s="5">
        <f t="shared" si="41"/>
        <v>0</v>
      </c>
      <c r="AI100" s="5">
        <f t="shared" si="41"/>
        <v>0</v>
      </c>
      <c r="AJ100" s="5">
        <f t="shared" si="41"/>
        <v>0</v>
      </c>
      <c r="AK100" s="5">
        <f t="shared" si="41"/>
        <v>0</v>
      </c>
      <c r="AM100" s="5">
        <f>MIN(AM102:AM116)</f>
        <v>0</v>
      </c>
      <c r="AN100" s="5">
        <f>MIN(AN102:AN116)</f>
        <v>0</v>
      </c>
      <c r="AO100" s="5"/>
      <c r="AP100" s="5"/>
      <c r="AQ100" s="5"/>
      <c r="AR100" s="5"/>
      <c r="AS100" s="5"/>
      <c r="AU100" s="5">
        <f>MIN(AU102:AU116)</f>
        <v>0</v>
      </c>
      <c r="AV100" s="5">
        <f>MIN(AV102:AV116)</f>
        <v>0</v>
      </c>
      <c r="AW100" s="5"/>
      <c r="AX100" s="5">
        <f>MIN(AX102:AX116)</f>
        <v>0</v>
      </c>
      <c r="AY100" s="5">
        <f>MIN(AY102:AY116)</f>
        <v>0</v>
      </c>
      <c r="BB100" s="5">
        <f>MIN(BB102:BB116)</f>
        <v>0</v>
      </c>
      <c r="BC100" s="5">
        <f>MIN(BC102:BC116)</f>
        <v>0</v>
      </c>
      <c r="BD100" s="5">
        <f>MIN(BD102:BD116)</f>
        <v>0</v>
      </c>
      <c r="BE100" s="5">
        <f>MIN(BE102:BE116)</f>
        <v>0</v>
      </c>
      <c r="BF100" s="5">
        <f>MIN(BF102:BF116)</f>
        <v>0</v>
      </c>
    </row>
    <row r="101" spans="1:68" ht="10.5">
      <c r="A101" s="13" t="s">
        <v>144</v>
      </c>
      <c r="B101" s="13"/>
      <c r="C101" s="13"/>
      <c r="D101" s="13"/>
      <c r="E101" s="16"/>
      <c r="F101" s="17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34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</row>
  </sheetData>
  <sheetProtection/>
  <mergeCells count="2">
    <mergeCell ref="D57:E57"/>
    <mergeCell ref="I57:J5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2009-03-30T22:43:21Z</cp:lastPrinted>
  <dcterms:created xsi:type="dcterms:W3CDTF">2009-03-30T22:23:02Z</dcterms:created>
  <dcterms:modified xsi:type="dcterms:W3CDTF">2009-12-14T00:38:07Z</dcterms:modified>
  <cp:category/>
  <cp:version/>
  <cp:contentType/>
  <cp:contentStatus/>
</cp:coreProperties>
</file>